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.xml" ContentType="application/vnd.openxmlformats-officedocument.spreadsheetml.revisionLog+xml"/>
  <Default Extension="rels" ContentType="application/vnd.openxmlformats-package.relationships+xml"/>
  <Override PartName="/xl/revisions/revisionLog1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1111.xml" ContentType="application/vnd.openxmlformats-officedocument.spreadsheetml.revisionLog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5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055" yWindow="405" windowWidth="14475" windowHeight="11025"/>
  </bookViews>
  <sheets>
    <sheet name="на 01.01.2023 отч" sheetId="1" r:id="rId1"/>
  </sheets>
  <definedNames>
    <definedName name="Z_0D31A162_4486_4820_B225_62489B765053_.wvu.PrintArea" localSheetId="0" hidden="1">'на 01.01.2023 отч'!$A$1:$G$49</definedName>
    <definedName name="Z_0D31A162_4486_4820_B225_62489B765053_.wvu.Rows" localSheetId="0" hidden="1">'на 01.01.2023 отч'!$40:$40</definedName>
    <definedName name="Z_3DBCC7F6_0610_4003_9A60_07F150CB3426_.wvu.Cols" localSheetId="0" hidden="1">'на 01.01.2023 отч'!$D:$D,'на 01.01.2023 отч'!#REF!</definedName>
    <definedName name="Z_3DBCC7F6_0610_4003_9A60_07F150CB3426_.wvu.PrintArea" localSheetId="0" hidden="1">'на 01.01.2023 отч'!$A$1:$G$49</definedName>
    <definedName name="Z_3DBCC7F6_0610_4003_9A60_07F150CB3426_.wvu.Rows" localSheetId="0" hidden="1">'на 01.01.2023 отч'!$40:$40</definedName>
    <definedName name="Z_3FB5B8B5_8BFC_4277_AFEA_DF0D1490908A_.wvu.Cols" localSheetId="0" hidden="1">'на 01.01.2023 отч'!$D:$D,'на 01.01.2023 отч'!#REF!</definedName>
    <definedName name="Z_3FB5B8B5_8BFC_4277_AFEA_DF0D1490908A_.wvu.PrintArea" localSheetId="0" hidden="1">'на 01.01.2023 отч'!$A$1:$G$49</definedName>
    <definedName name="Z_3FB5B8B5_8BFC_4277_AFEA_DF0D1490908A_.wvu.Rows" localSheetId="0" hidden="1">'на 01.01.2023 отч'!$40:$40</definedName>
    <definedName name="Z_5E7ED7E8_90FB_4EF2_8943_B32950E48A0F_.wvu.Cols" localSheetId="0" hidden="1">'на 01.01.2023 отч'!#REF!</definedName>
    <definedName name="Z_5E7ED7E8_90FB_4EF2_8943_B32950E48A0F_.wvu.PrintArea" localSheetId="0" hidden="1">'на 01.01.2023 отч'!$A$1:$G$49</definedName>
    <definedName name="Z_5E7ED7E8_90FB_4EF2_8943_B32950E48A0F_.wvu.Rows" localSheetId="0" hidden="1">'на 01.01.2023 отч'!$40:$40</definedName>
    <definedName name="Z_661622AA_B21F_4604_9B3F_F81F38DC209B_.wvu.Cols" localSheetId="0" hidden="1">'на 01.01.2023 отч'!#REF!</definedName>
    <definedName name="Z_661622AA_B21F_4604_9B3F_F81F38DC209B_.wvu.PrintArea" localSheetId="0" hidden="1">'на 01.01.2023 отч'!$A$1:$G$49</definedName>
    <definedName name="Z_661622AA_B21F_4604_9B3F_F81F38DC209B_.wvu.Rows" localSheetId="0" hidden="1">'на 01.01.2023 отч'!$40:$40</definedName>
    <definedName name="Z_7B16C737_BE61_4FCE_B866_FE84979AFE0E_.wvu.Cols" localSheetId="0" hidden="1">'на 01.01.2023 отч'!$D:$D</definedName>
    <definedName name="Z_7B16C737_BE61_4FCE_B866_FE84979AFE0E_.wvu.PrintArea" localSheetId="0" hidden="1">'на 01.01.2023 отч'!$A$1:$G$49</definedName>
    <definedName name="Z_7B16C737_BE61_4FCE_B866_FE84979AFE0E_.wvu.Rows" localSheetId="0" hidden="1">'на 01.01.2023 отч'!$40:$40</definedName>
    <definedName name="Z_7FA96766_AEF9_454A_BF09_9B513C82B60D_.wvu.Cols" localSheetId="0" hidden="1">'на 01.01.2023 отч'!$D:$D,'на 01.01.2023 отч'!#REF!</definedName>
    <definedName name="Z_7FA96766_AEF9_454A_BF09_9B513C82B60D_.wvu.PrintArea" localSheetId="0" hidden="1">'на 01.01.2023 отч'!$A$1:$G$49</definedName>
    <definedName name="Z_7FA96766_AEF9_454A_BF09_9B513C82B60D_.wvu.Rows" localSheetId="0" hidden="1">'на 01.01.2023 отч'!$40:$40</definedName>
    <definedName name="Z_83D54992_A535_406A_9478_DC57C8BA58D4_.wvu.Cols" localSheetId="0" hidden="1">'на 01.01.2023 отч'!#REF!</definedName>
    <definedName name="Z_83D54992_A535_406A_9478_DC57C8BA58D4_.wvu.PrintArea" localSheetId="0" hidden="1">'на 01.01.2023 отч'!$A$1:$G$49</definedName>
    <definedName name="Z_83D54992_A535_406A_9478_DC57C8BA58D4_.wvu.Rows" localSheetId="0" hidden="1">'на 01.01.2023 отч'!$40:$40</definedName>
    <definedName name="Z_BFD252D0_1479_43EA_8958_AC1BAC91DEE6_.wvu.PrintArea" localSheetId="0" hidden="1">'на 01.01.2023 отч'!$A$1:$G$49</definedName>
    <definedName name="Z_BFD252D0_1479_43EA_8958_AC1BAC91DEE6_.wvu.Rows" localSheetId="0" hidden="1">'на 01.01.2023 отч'!$40:$40</definedName>
    <definedName name="Z_D99802B0_A0F7_4CFF_9BD8_E17F25B18040_.wvu.Cols" localSheetId="0" hidden="1">'на 01.01.2023 отч'!#REF!</definedName>
    <definedName name="Z_D99802B0_A0F7_4CFF_9BD8_E17F25B18040_.wvu.PrintArea" localSheetId="0" hidden="1">'на 01.01.2023 отч'!$A$1:$G$49</definedName>
    <definedName name="Z_D99802B0_A0F7_4CFF_9BD8_E17F25B18040_.wvu.Rows" localSheetId="0" hidden="1">'на 01.01.2023 отч'!$40:$40</definedName>
    <definedName name="Z_E50BB9E0_3E09_400E_8641_CF775024C9CB_.wvu.Cols" localSheetId="0" hidden="1">'на 01.01.2023 отч'!#REF!</definedName>
    <definedName name="Z_E50BB9E0_3E09_400E_8641_CF775024C9CB_.wvu.PrintArea" localSheetId="0" hidden="1">'на 01.01.2023 отч'!$A$1:$G$49</definedName>
    <definedName name="Z_E50BB9E0_3E09_400E_8641_CF775024C9CB_.wvu.Rows" localSheetId="0" hidden="1">'на 01.01.2023 отч'!$40:$40</definedName>
    <definedName name="Z_E71743B1_99EC_43B9_AF86_BA2CF4494F29_.wvu.Cols" localSheetId="0" hidden="1">'на 01.01.2023 отч'!#REF!</definedName>
    <definedName name="Z_E71743B1_99EC_43B9_AF86_BA2CF4494F29_.wvu.PrintArea" localSheetId="0" hidden="1">'на 01.01.2023 отч'!$A$1:$G$49</definedName>
    <definedName name="Z_E71743B1_99EC_43B9_AF86_BA2CF4494F29_.wvu.Rows" localSheetId="0" hidden="1">'на 01.01.2023 отч'!$40:$40</definedName>
    <definedName name="Z_EFB06C5F_43BA_41FE_AAB0_49BFBCE33A22_.wvu.PrintArea" localSheetId="0" hidden="1">'на 01.01.2023 отч'!$A$1:$G$49</definedName>
    <definedName name="Z_EFB06C5F_43BA_41FE_AAB0_49BFBCE33A22_.wvu.Rows" localSheetId="0" hidden="1">'на 01.01.2023 отч'!$40:$40</definedName>
    <definedName name="_xlnm.Print_Area" localSheetId="0">'на 01.01.2023 отч'!$A$1:$G$49</definedName>
  </definedNames>
  <calcPr calcId="125725"/>
  <customWorkbookViews>
    <customWorkbookView name="yarkeeva - Личное представление" guid="{7B16C737-BE61-4FCE-B866-FE84979AFE0E}" mergeInterval="0" personalView="1" maximized="1" xWindow="1" yWindow="1" windowWidth="1920" windowHeight="850" activeSheetId="1" showComments="commIndAndComment"/>
    <customWorkbookView name="gadlgareeva - Личное представление" guid="{BFD252D0-1479-43EA-8958-AC1BAC91DEE6}" mergeInterval="0" personalView="1" maximized="1" xWindow="1" yWindow="1" windowWidth="1600" windowHeight="670" activeSheetId="1"/>
    <customWorkbookView name="Вуколова Татьяна Андреевна - Личное представление" guid="{0D31A162-4486-4820-B225-62489B765053}" mergeInterval="0" personalView="1" xWindow="926" yWindow="9" windowWidth="976" windowHeight="1017" activeSheetId="1"/>
    <customWorkbookView name="zonova - Личное представление" guid="{EFB06C5F-43BA-41FE-AAB0-49BFBCE33A22}" mergeInterval="0" personalView="1" maximized="1" xWindow="1" yWindow="1" windowWidth="1920" windowHeight="754" activeSheetId="1"/>
    <customWorkbookView name="Buzanova_ON - Личное представление" guid="{3DBCC7F6-0610-4003-9A60-07F150CB3426}" mergeInterval="0" personalView="1" maximized="1" xWindow="1" yWindow="1" windowWidth="1920" windowHeight="850" activeSheetId="1" showComments="commIndAndComment"/>
    <customWorkbookView name="Шадрина Марина Алексеевна - Личное представление" guid="{83D54992-A535-406A-9478-DC57C8BA58D4}" mergeInterval="0" personalView="1" maximized="1" windowWidth="1596" windowHeight="655" activeSheetId="1"/>
    <customWorkbookView name="akberova - Личное представление" guid="{661622AA-B21F-4604-9B3F-F81F38DC209B}" mergeInterval="0" personalView="1" xWindow="451" yWindow="86" windowWidth="1007" windowHeight="673" activeSheetId="1"/>
    <customWorkbookView name="dranishnikova - Личное представление" guid="{E50BB9E0-3E09-400E-8641-CF775024C9CB}" mergeInterval="0" personalView="1" maximized="1" xWindow="1" yWindow="1" windowWidth="1600" windowHeight="670" activeSheetId="1"/>
    <customWorkbookView name="arkhipova - Личное представление" guid="{D99802B0-A0F7-4CFF-9BD8-E17F25B18040}" mergeInterval="0" personalView="1" maximized="1" xWindow="1" yWindow="1" windowWidth="1920" windowHeight="850" activeSheetId="1"/>
    <customWorkbookView name="yakimovamm - Личное представление" guid="{E71743B1-99EC-43B9-AF86-BA2CF4494F29}" mergeInterval="0" personalView="1" maximized="1" xWindow="1" yWindow="1" windowWidth="1600" windowHeight="670" activeSheetId="1"/>
    <customWorkbookView name="Kuznecova_NV - Личное представление" guid="{5E7ED7E8-90FB-4EF2-8943-B32950E48A0F}" mergeInterval="0" personalView="1" maximized="1" xWindow="1" yWindow="1" windowWidth="1920" windowHeight="850" activeSheetId="1"/>
    <customWorkbookView name="lubimova - Личное представление" guid="{7FA96766-AEF9-454A-BF09-9B513C82B60D}" mergeInterval="0" personalView="1" maximized="1" xWindow="1" yWindow="1" windowWidth="1920" windowHeight="850" activeSheetId="1"/>
    <customWorkbookView name="Chipeeva - Личное представление" guid="{3FB5B8B5-8BFC-4277-AFEA-DF0D1490908A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E48" i="1"/>
  <c r="E47"/>
  <c r="E46" l="1"/>
  <c r="C42"/>
  <c r="C46"/>
  <c r="G45"/>
  <c r="G49" l="1"/>
  <c r="F49"/>
  <c r="F26"/>
  <c r="G48"/>
  <c r="G47"/>
  <c r="E8" l="1"/>
  <c r="C8" l="1"/>
  <c r="F8" s="1"/>
  <c r="G9" l="1"/>
  <c r="C27" l="1"/>
  <c r="G16" l="1"/>
  <c r="F46" l="1"/>
  <c r="F42"/>
  <c r="F28"/>
  <c r="F30"/>
  <c r="F10" l="1"/>
  <c r="C19" l="1"/>
  <c r="E43"/>
  <c r="C43"/>
  <c r="C18" l="1"/>
  <c r="C36" s="1"/>
  <c r="E19"/>
  <c r="F48" l="1"/>
  <c r="F47"/>
  <c r="G46" l="1"/>
  <c r="G44" l="1"/>
  <c r="F44"/>
  <c r="G8" l="1"/>
  <c r="G34"/>
  <c r="F34"/>
  <c r="G33"/>
  <c r="F33"/>
  <c r="G32"/>
  <c r="F32"/>
  <c r="G31"/>
  <c r="F31"/>
  <c r="G30"/>
  <c r="G29"/>
  <c r="F29"/>
  <c r="G28"/>
  <c r="E27"/>
  <c r="G25"/>
  <c r="F25"/>
  <c r="G24"/>
  <c r="F24"/>
  <c r="G23"/>
  <c r="F23"/>
  <c r="G22"/>
  <c r="F22"/>
  <c r="G21"/>
  <c r="F21"/>
  <c r="G20"/>
  <c r="F20"/>
  <c r="E18" l="1"/>
  <c r="F19"/>
  <c r="G27"/>
  <c r="F27"/>
  <c r="G19"/>
  <c r="G18" l="1"/>
  <c r="F18"/>
  <c r="E36" l="1"/>
  <c r="F13" l="1"/>
  <c r="F14"/>
  <c r="F45"/>
  <c r="F43"/>
  <c r="F16"/>
  <c r="G15"/>
  <c r="F15"/>
  <c r="G14"/>
  <c r="G13"/>
  <c r="G12"/>
  <c r="F12"/>
  <c r="G11"/>
  <c r="F11"/>
  <c r="G10"/>
  <c r="F9"/>
  <c r="G43" l="1"/>
</calcChain>
</file>

<file path=xl/sharedStrings.xml><?xml version="1.0" encoding="utf-8"?>
<sst xmlns="http://schemas.openxmlformats.org/spreadsheetml/2006/main" count="82" uniqueCount="80">
  <si>
    <t>№ п/п</t>
  </si>
  <si>
    <t>НАИМЕНОВАНИЕ</t>
  </si>
  <si>
    <t>млн. руб.</t>
  </si>
  <si>
    <t>а</t>
  </si>
  <si>
    <t>б</t>
  </si>
  <si>
    <t>1.</t>
  </si>
  <si>
    <t>ДОХОДЫ ВСЕГО, в том числе:</t>
  </si>
  <si>
    <t>1.1.</t>
  </si>
  <si>
    <t>Налоговые и неналоговые доходы, из них:</t>
  </si>
  <si>
    <t>1.1.1.</t>
  </si>
  <si>
    <t>Налог на прибыль организаций</t>
  </si>
  <si>
    <t>1.1.2.</t>
  </si>
  <si>
    <t>Налог на доходы физических лиц</t>
  </si>
  <si>
    <t>1.1.3.</t>
  </si>
  <si>
    <t>Акцизы</t>
  </si>
  <si>
    <t>1.1.4.</t>
  </si>
  <si>
    <t>Налог на имущество организаций</t>
  </si>
  <si>
    <t>1.1.5.</t>
  </si>
  <si>
    <t>Транспортный налог</t>
  </si>
  <si>
    <t>1.1.6.</t>
  </si>
  <si>
    <t>Земельный налог</t>
  </si>
  <si>
    <t>1.2.</t>
  </si>
  <si>
    <t>Безвозмездные поступления</t>
  </si>
  <si>
    <t>2.</t>
  </si>
  <si>
    <t>РАСХОДЫ ВСЕГО, в том числе:</t>
  </si>
  <si>
    <t>Расходы социальной направленности:</t>
  </si>
  <si>
    <t>2.1.</t>
  </si>
  <si>
    <t>Образование</t>
  </si>
  <si>
    <t>2.2.</t>
  </si>
  <si>
    <t>Культура, кинематография</t>
  </si>
  <si>
    <t>2.3.</t>
  </si>
  <si>
    <t xml:space="preserve">Здравоохранение </t>
  </si>
  <si>
    <t>2.4.</t>
  </si>
  <si>
    <t>Социальная политика</t>
  </si>
  <si>
    <t>2.5.</t>
  </si>
  <si>
    <t>Физическая культура и спорт</t>
  </si>
  <si>
    <t>2.6.</t>
  </si>
  <si>
    <t>Средства массовой информации</t>
  </si>
  <si>
    <t>2.7.</t>
  </si>
  <si>
    <t>Межбюджетные трансферты бюджетам муниципальных образований</t>
  </si>
  <si>
    <t>Расходы на поддержку отраслей экономики:</t>
  </si>
  <si>
    <t>2.8.</t>
  </si>
  <si>
    <t>Национальная экономика</t>
  </si>
  <si>
    <t>2.9.</t>
  </si>
  <si>
    <t>Жилищно-коммунальное хозяйство</t>
  </si>
  <si>
    <t>2.10.</t>
  </si>
  <si>
    <t>2.11.</t>
  </si>
  <si>
    <t>Общегосударственные вопросы</t>
  </si>
  <si>
    <t>2.12.</t>
  </si>
  <si>
    <t>Национальная оборона</t>
  </si>
  <si>
    <t>2.13.</t>
  </si>
  <si>
    <t>Национальная безопасность и правоохранительная деятельность</t>
  </si>
  <si>
    <t>2.14.</t>
  </si>
  <si>
    <t>Охрана окружающей среды</t>
  </si>
  <si>
    <t>3.</t>
  </si>
  <si>
    <t>ДЕФИЦИТ (-)/ ПРОФИЦИТ (+)</t>
  </si>
  <si>
    <t>4.</t>
  </si>
  <si>
    <t>Государственный долг                                     Удмуртской Республики</t>
  </si>
  <si>
    <t>4.1.</t>
  </si>
  <si>
    <t>Справочно:</t>
  </si>
  <si>
    <t>5.</t>
  </si>
  <si>
    <t>6.</t>
  </si>
  <si>
    <t xml:space="preserve">средства бюджета Удмуртской Республики </t>
  </si>
  <si>
    <t>средства федерального бюджета</t>
  </si>
  <si>
    <t>7.</t>
  </si>
  <si>
    <t>8.</t>
  </si>
  <si>
    <r>
      <t xml:space="preserve">Обслуживание государственного долга </t>
    </r>
    <r>
      <rPr>
        <i/>
        <sz val="16"/>
        <rFont val="Times New Roman"/>
        <family val="1"/>
        <charset val="204"/>
      </rPr>
      <t>(уплата процентов)</t>
    </r>
  </si>
  <si>
    <t>средства федерального бюджета, Фонда содействия реформированию ЖКХ</t>
  </si>
  <si>
    <t>(по данным отчета)</t>
  </si>
  <si>
    <t>Годовой план на 2022 год (уточненный)</t>
  </si>
  <si>
    <t>% исполнения годового плана на 2022 г.</t>
  </si>
  <si>
    <t>Дорожный фонд УР и муниципальные дорожные фонды</t>
  </si>
  <si>
    <t>% долга в общем объеме утвержденных доходов за исключением безвозмездных поступлений*</t>
  </si>
  <si>
    <t>Исполнено на 31.12.2022 г.</t>
  </si>
  <si>
    <t>Исполнено на 31.12.2021 г</t>
  </si>
  <si>
    <t>Темп роста к 2021 году, %</t>
  </si>
  <si>
    <t>Расходы на оплату труда</t>
  </si>
  <si>
    <r>
      <t xml:space="preserve">Государственная поддержка агропромышленного комплекса </t>
    </r>
    <r>
      <rPr>
        <i/>
        <sz val="16"/>
        <rFont val="Times New Roman"/>
        <family val="1"/>
        <charset val="204"/>
      </rPr>
      <t>(без учета расходов за счет средств муниципальных образований)</t>
    </r>
    <r>
      <rPr>
        <b/>
        <sz val="16"/>
        <rFont val="Times New Roman"/>
        <family val="1"/>
        <charset val="204"/>
      </rPr>
      <t>, из них:</t>
    </r>
  </si>
  <si>
    <r>
      <t xml:space="preserve">Капитальные вложения </t>
    </r>
    <r>
      <rPr>
        <i/>
        <sz val="16"/>
        <rFont val="Times New Roman"/>
        <family val="1"/>
        <charset val="204"/>
      </rPr>
      <t>(без учета расходов за счет средств муниципальных образований)</t>
    </r>
    <r>
      <rPr>
        <b/>
        <sz val="16"/>
        <rFont val="Times New Roman"/>
        <family val="1"/>
        <charset val="204"/>
      </rPr>
      <t>, из них:</t>
    </r>
  </si>
  <si>
    <r>
      <t xml:space="preserve">Основные параметры исполнения </t>
    </r>
    <r>
      <rPr>
        <b/>
        <u/>
        <sz val="16"/>
        <color theme="1"/>
        <rFont val="Times New Roman"/>
        <family val="1"/>
        <charset val="204"/>
      </rPr>
      <t>консолидированного бюджета</t>
    </r>
    <r>
      <rPr>
        <b/>
        <sz val="16"/>
        <color theme="1"/>
        <rFont val="Times New Roman"/>
        <family val="1"/>
        <charset val="204"/>
      </rPr>
      <t xml:space="preserve"> Удмуртской Республики за 2022 год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</si>
</sst>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i/>
      <sz val="8"/>
      <color theme="3" tint="0.3999755851924192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7" fillId="0" borderId="0" xfId="0" applyFont="1"/>
    <xf numFmtId="0" fontId="17" fillId="0" borderId="0" xfId="0" applyFont="1" applyFill="1"/>
    <xf numFmtId="0" fontId="23" fillId="0" borderId="0" xfId="0" applyFont="1" applyFill="1"/>
    <xf numFmtId="0" fontId="24" fillId="0" borderId="0" xfId="0" applyFont="1" applyFill="1"/>
    <xf numFmtId="165" fontId="14" fillId="0" borderId="0" xfId="0" applyNumberFormat="1" applyFont="1"/>
    <xf numFmtId="165" fontId="22" fillId="0" borderId="0" xfId="0" applyNumberFormat="1" applyFont="1"/>
    <xf numFmtId="164" fontId="17" fillId="0" borderId="0" xfId="0" applyNumberFormat="1" applyFont="1" applyFill="1"/>
    <xf numFmtId="165" fontId="22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 indent="2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165" fontId="22" fillId="0" borderId="0" xfId="0" applyNumberFormat="1" applyFont="1" applyAlignment="1"/>
    <xf numFmtId="0" fontId="17" fillId="0" borderId="0" xfId="0" applyFont="1" applyFill="1" applyAlignment="1"/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 indent="2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5" fillId="0" borderId="1" xfId="0" applyFont="1" applyFill="1" applyBorder="1"/>
    <xf numFmtId="164" fontId="7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20" fillId="0" borderId="1" xfId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приложение 1 к закону 2004 го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1107282</xdr:colOff>
      <xdr:row>13</xdr:row>
      <xdr:rowOff>202405</xdr:rowOff>
    </xdr:from>
    <xdr:ext cx="184731" cy="311496"/>
    <xdr:sp macro="" textlink="">
      <xdr:nvSpPr>
        <xdr:cNvPr id="2" name="TextBox 1"/>
        <xdr:cNvSpPr txBox="1"/>
      </xdr:nvSpPr>
      <xdr:spPr>
        <a:xfrm>
          <a:off x="10994232" y="46220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</xdr:row>
      <xdr:rowOff>142875</xdr:rowOff>
    </xdr:from>
    <xdr:ext cx="184731" cy="311496"/>
    <xdr:sp macro="" textlink="">
      <xdr:nvSpPr>
        <xdr:cNvPr id="3" name="TextBox 2"/>
        <xdr:cNvSpPr txBox="1"/>
      </xdr:nvSpPr>
      <xdr:spPr>
        <a:xfrm>
          <a:off x="10994232" y="13906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35</xdr:row>
      <xdr:rowOff>0</xdr:rowOff>
    </xdr:from>
    <xdr:ext cx="184731" cy="311496"/>
    <xdr:sp macro="" textlink="">
      <xdr:nvSpPr>
        <xdr:cNvPr id="4" name="TextBox 3"/>
        <xdr:cNvSpPr txBox="1"/>
      </xdr:nvSpPr>
      <xdr:spPr>
        <a:xfrm>
          <a:off x="10994232" y="108585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35</xdr:row>
      <xdr:rowOff>0</xdr:rowOff>
    </xdr:from>
    <xdr:ext cx="184731" cy="311496"/>
    <xdr:sp macro="" textlink="">
      <xdr:nvSpPr>
        <xdr:cNvPr id="5" name="TextBox 4"/>
        <xdr:cNvSpPr txBox="1"/>
      </xdr:nvSpPr>
      <xdr:spPr>
        <a:xfrm>
          <a:off x="10994232" y="108585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22</xdr:row>
      <xdr:rowOff>202405</xdr:rowOff>
    </xdr:from>
    <xdr:ext cx="184731" cy="311496"/>
    <xdr:sp macro="" textlink="">
      <xdr:nvSpPr>
        <xdr:cNvPr id="6" name="TextBox 5"/>
        <xdr:cNvSpPr txBox="1"/>
      </xdr:nvSpPr>
      <xdr:spPr>
        <a:xfrm>
          <a:off x="10994232" y="695563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30</xdr:row>
      <xdr:rowOff>0</xdr:rowOff>
    </xdr:from>
    <xdr:ext cx="184731" cy="311496"/>
    <xdr:sp macro="" textlink="">
      <xdr:nvSpPr>
        <xdr:cNvPr id="7" name="TextBox 6"/>
        <xdr:cNvSpPr txBox="1"/>
      </xdr:nvSpPr>
      <xdr:spPr>
        <a:xfrm>
          <a:off x="10994232" y="9477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30</xdr:row>
      <xdr:rowOff>0</xdr:rowOff>
    </xdr:from>
    <xdr:ext cx="184731" cy="311496"/>
    <xdr:sp macro="" textlink="">
      <xdr:nvSpPr>
        <xdr:cNvPr id="8" name="TextBox 7"/>
        <xdr:cNvSpPr txBox="1"/>
      </xdr:nvSpPr>
      <xdr:spPr>
        <a:xfrm>
          <a:off x="10994232" y="94773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" name="TextBox 8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" name="TextBox 9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" name="TextBox 10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2" name="TextBox 11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3" name="TextBox 12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4" name="TextBox 13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5" name="TextBox 14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6" name="TextBox 15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7" name="TextBox 16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18" name="TextBox 17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9" name="TextBox 18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20" name="TextBox 19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21" name="TextBox 20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22" name="TextBox 21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23" name="TextBox 22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24" name="TextBox 23"/>
        <xdr:cNvSpPr txBox="1"/>
      </xdr:nvSpPr>
      <xdr:spPr>
        <a:xfrm>
          <a:off x="10994232" y="143637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25" name="TextBox 24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26" name="TextBox 25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27" name="TextBox 26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28" name="TextBox 27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29" name="TextBox 28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30" name="TextBox 29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31" name="TextBox 30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32" name="TextBox 31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33" name="TextBox 32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34" name="TextBox 33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35" name="TextBox 34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36" name="TextBox 35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37" name="TextBox 36"/>
        <xdr:cNvSpPr txBox="1"/>
      </xdr:nvSpPr>
      <xdr:spPr>
        <a:xfrm>
          <a:off x="10994232" y="145923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38" name="TextBox 37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39" name="TextBox 38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0" name="TextBox 39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1" name="TextBox 40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2" name="TextBox 41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3" name="TextBox 42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4" name="TextBox 43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5" name="TextBox 44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6" name="TextBox 45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47" name="TextBox 46"/>
        <xdr:cNvSpPr txBox="1"/>
      </xdr:nvSpPr>
      <xdr:spPr>
        <a:xfrm>
          <a:off x="10994232" y="14859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35</xdr:row>
      <xdr:rowOff>0</xdr:rowOff>
    </xdr:from>
    <xdr:ext cx="184731" cy="311496"/>
    <xdr:sp macro="" textlink="">
      <xdr:nvSpPr>
        <xdr:cNvPr id="48" name="TextBox 47"/>
        <xdr:cNvSpPr txBox="1"/>
      </xdr:nvSpPr>
      <xdr:spPr>
        <a:xfrm>
          <a:off x="11003757" y="124110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35</xdr:row>
      <xdr:rowOff>0</xdr:rowOff>
    </xdr:from>
    <xdr:ext cx="184731" cy="311496"/>
    <xdr:sp macro="" textlink="">
      <xdr:nvSpPr>
        <xdr:cNvPr id="49" name="TextBox 48"/>
        <xdr:cNvSpPr txBox="1"/>
      </xdr:nvSpPr>
      <xdr:spPr>
        <a:xfrm>
          <a:off x="11003757" y="1241107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22</xdr:row>
      <xdr:rowOff>202405</xdr:rowOff>
    </xdr:from>
    <xdr:ext cx="184731" cy="311496"/>
    <xdr:sp macro="" textlink="">
      <xdr:nvSpPr>
        <xdr:cNvPr id="50" name="TextBox 49"/>
        <xdr:cNvSpPr txBox="1"/>
      </xdr:nvSpPr>
      <xdr:spPr>
        <a:xfrm>
          <a:off x="11003757" y="770810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30</xdr:row>
      <xdr:rowOff>0</xdr:rowOff>
    </xdr:from>
    <xdr:ext cx="184731" cy="311496"/>
    <xdr:sp macro="" textlink="">
      <xdr:nvSpPr>
        <xdr:cNvPr id="51" name="TextBox 50"/>
        <xdr:cNvSpPr txBox="1"/>
      </xdr:nvSpPr>
      <xdr:spPr>
        <a:xfrm>
          <a:off x="11003757" y="106013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30</xdr:row>
      <xdr:rowOff>0</xdr:rowOff>
    </xdr:from>
    <xdr:ext cx="184731" cy="311496"/>
    <xdr:sp macro="" textlink="">
      <xdr:nvSpPr>
        <xdr:cNvPr id="52" name="TextBox 51"/>
        <xdr:cNvSpPr txBox="1"/>
      </xdr:nvSpPr>
      <xdr:spPr>
        <a:xfrm>
          <a:off x="11003757" y="10601325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53" name="TextBox 52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54" name="TextBox 53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55" name="TextBox 54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56" name="TextBox 55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57" name="TextBox 56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58" name="TextBox 57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59" name="TextBox 58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60" name="TextBox 59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61" name="TextBox 60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62" name="TextBox 61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63" name="TextBox 62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64" name="TextBox 63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65" name="TextBox 64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66" name="TextBox 65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67" name="TextBox 66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46</xdr:row>
      <xdr:rowOff>142875</xdr:rowOff>
    </xdr:from>
    <xdr:ext cx="184731" cy="311496"/>
    <xdr:sp macro="" textlink="">
      <xdr:nvSpPr>
        <xdr:cNvPr id="68" name="TextBox 67"/>
        <xdr:cNvSpPr txBox="1"/>
      </xdr:nvSpPr>
      <xdr:spPr>
        <a:xfrm>
          <a:off x="11279982" y="16554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69" name="TextBox 68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0" name="TextBox 69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1" name="TextBox 70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2" name="TextBox 71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3" name="TextBox 72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4" name="TextBox 73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5" name="TextBox 74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6" name="TextBox 75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7" name="TextBox 76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47</xdr:row>
      <xdr:rowOff>142875</xdr:rowOff>
    </xdr:from>
    <xdr:ext cx="184731" cy="311496"/>
    <xdr:sp macro="" textlink="">
      <xdr:nvSpPr>
        <xdr:cNvPr id="78" name="TextBox 77"/>
        <xdr:cNvSpPr txBox="1"/>
      </xdr:nvSpPr>
      <xdr:spPr>
        <a:xfrm>
          <a:off x="11279982" y="169354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79" name="TextBox 78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0" name="TextBox 79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1" name="TextBox 80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2" name="TextBox 81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3" name="TextBox 82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4" name="TextBox 83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5" name="TextBox 84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6" name="TextBox 85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7" name="TextBox 86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88" name="TextBox 87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89" name="TextBox 88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0" name="TextBox 89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1" name="TextBox 90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92" name="TextBox 91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93" name="TextBox 92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44</xdr:row>
      <xdr:rowOff>142875</xdr:rowOff>
    </xdr:from>
    <xdr:ext cx="184731" cy="311496"/>
    <xdr:sp macro="" textlink="">
      <xdr:nvSpPr>
        <xdr:cNvPr id="94" name="TextBox 93"/>
        <xdr:cNvSpPr txBox="1"/>
      </xdr:nvSpPr>
      <xdr:spPr>
        <a:xfrm>
          <a:off x="9894095" y="16752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5" name="TextBox 94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6" name="TextBox 95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7" name="TextBox 96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8" name="TextBox 97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99" name="TextBox 98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0" name="TextBox 99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1" name="TextBox 100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2" name="TextBox 101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3" name="TextBox 102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4" name="TextBox 103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5" name="TextBox 104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6" name="TextBox 105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7" name="TextBox 106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8" name="TextBox 107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09" name="TextBox 108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0" name="TextBox 109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1" name="TextBox 110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2" name="TextBox 111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3" name="TextBox 112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4" name="TextBox 113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5" name="TextBox 114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6" name="TextBox 115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5</xdr:col>
      <xdr:colOff>1107282</xdr:colOff>
      <xdr:row>45</xdr:row>
      <xdr:rowOff>142875</xdr:rowOff>
    </xdr:from>
    <xdr:ext cx="184731" cy="311496"/>
    <xdr:sp macro="" textlink="">
      <xdr:nvSpPr>
        <xdr:cNvPr id="117" name="TextBox 116"/>
        <xdr:cNvSpPr txBox="1"/>
      </xdr:nvSpPr>
      <xdr:spPr>
        <a:xfrm>
          <a:off x="9894095" y="1713309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7</xdr:col>
      <xdr:colOff>0</xdr:colOff>
      <xdr:row>4</xdr:row>
      <xdr:rowOff>142875</xdr:rowOff>
    </xdr:from>
    <xdr:ext cx="184731" cy="311496"/>
    <xdr:sp macro="" textlink="">
      <xdr:nvSpPr>
        <xdr:cNvPr id="118" name="TextBox 117"/>
        <xdr:cNvSpPr txBox="1"/>
      </xdr:nvSpPr>
      <xdr:spPr>
        <a:xfrm>
          <a:off x="12430126" y="1273969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19" name="TextBox 118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0" name="TextBox 119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1" name="TextBox 120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2" name="TextBox 121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3" name="TextBox 122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4" name="TextBox 123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5" name="TextBox 124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6" name="TextBox 125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7" name="TextBox 126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28" name="TextBox 127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29" name="TextBox 128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30" name="TextBox 129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31" name="TextBox 130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32" name="TextBox 131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33" name="TextBox 132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34" name="TextBox 133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35" name="TextBox 134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36" name="TextBox 135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37" name="TextBox 136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38" name="TextBox 137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39" name="TextBox 138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40" name="TextBox 139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41" name="TextBox 140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42" name="TextBox 141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43" name="TextBox 142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44" name="TextBox 143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45" name="TextBox 144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46" name="TextBox 145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47" name="TextBox 146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48" name="TextBox 147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49" name="TextBox 148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50" name="TextBox 149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51" name="TextBox 150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52" name="TextBox 151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53" name="TextBox 152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54" name="TextBox 153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55" name="TextBox 154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56" name="TextBox 155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57" name="TextBox 156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58" name="TextBox 157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59" name="TextBox 158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46</xdr:row>
      <xdr:rowOff>142875</xdr:rowOff>
    </xdr:from>
    <xdr:ext cx="184731" cy="311496"/>
    <xdr:sp macro="" textlink="">
      <xdr:nvSpPr>
        <xdr:cNvPr id="160" name="TextBox 159"/>
        <xdr:cNvSpPr txBox="1"/>
      </xdr:nvSpPr>
      <xdr:spPr>
        <a:xfrm>
          <a:off x="9989345" y="13727906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1" name="TextBox 160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2" name="TextBox 161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3" name="TextBox 162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4" name="TextBox 163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5" name="TextBox 164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6" name="TextBox 165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7" name="TextBox 166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8" name="TextBox 167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69" name="TextBox 168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6</xdr:col>
      <xdr:colOff>1107282</xdr:colOff>
      <xdr:row>47</xdr:row>
      <xdr:rowOff>142875</xdr:rowOff>
    </xdr:from>
    <xdr:ext cx="184731" cy="311496"/>
    <xdr:sp macro="" textlink="">
      <xdr:nvSpPr>
        <xdr:cNvPr id="170" name="TextBox 169"/>
        <xdr:cNvSpPr txBox="1"/>
      </xdr:nvSpPr>
      <xdr:spPr>
        <a:xfrm>
          <a:off x="9989345" y="13989844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2.xml"/><Relationship Id="rId80" Type="http://schemas.openxmlformats.org/officeDocument/2006/relationships/revisionLog" Target="revisionLog11.xml"/><Relationship Id="rId85" Type="http://schemas.openxmlformats.org/officeDocument/2006/relationships/revisionLog" Target="revisionLog12.xml"/><Relationship Id="rId93" Type="http://schemas.openxmlformats.org/officeDocument/2006/relationships/revisionLog" Target="revisionLog1.xml"/><Relationship Id="rId68" Type="http://schemas.openxmlformats.org/officeDocument/2006/relationships/revisionLog" Target="revisionLog19.xml"/><Relationship Id="rId76" Type="http://schemas.openxmlformats.org/officeDocument/2006/relationships/revisionLog" Target="revisionLog111.xml"/><Relationship Id="rId84" Type="http://schemas.openxmlformats.org/officeDocument/2006/relationships/revisionLog" Target="revisionLog121.xml"/><Relationship Id="rId89" Type="http://schemas.openxmlformats.org/officeDocument/2006/relationships/revisionLog" Target="revisionLog13.xml"/><Relationship Id="rId67" Type="http://schemas.openxmlformats.org/officeDocument/2006/relationships/revisionLog" Target="revisionLog1113.xml"/><Relationship Id="rId71" Type="http://schemas.openxmlformats.org/officeDocument/2006/relationships/revisionLog" Target="revisionLog1111.xml"/><Relationship Id="rId92" Type="http://schemas.openxmlformats.org/officeDocument/2006/relationships/revisionLog" Target="revisionLog14.xml"/><Relationship Id="rId70" Type="http://schemas.openxmlformats.org/officeDocument/2006/relationships/revisionLog" Target="revisionLog11111.xml"/><Relationship Id="rId75" Type="http://schemas.openxmlformats.org/officeDocument/2006/relationships/revisionLog" Target="revisionLog1211.xml"/><Relationship Id="rId83" Type="http://schemas.openxmlformats.org/officeDocument/2006/relationships/revisionLog" Target="revisionLog131.xml"/><Relationship Id="rId88" Type="http://schemas.openxmlformats.org/officeDocument/2006/relationships/revisionLog" Target="revisionLog141.xml"/><Relationship Id="rId91" Type="http://schemas.openxmlformats.org/officeDocument/2006/relationships/revisionLog" Target="revisionLog15.xml"/><Relationship Id="rId66" Type="http://schemas.openxmlformats.org/officeDocument/2006/relationships/revisionLog" Target="revisionLog114.xml"/><Relationship Id="rId74" Type="http://schemas.openxmlformats.org/officeDocument/2006/relationships/revisionLog" Target="revisionLog12111.xml"/><Relationship Id="rId79" Type="http://schemas.openxmlformats.org/officeDocument/2006/relationships/revisionLog" Target="revisionLog1311.xml"/><Relationship Id="rId87" Type="http://schemas.openxmlformats.org/officeDocument/2006/relationships/revisionLog" Target="revisionLog1411.xml"/><Relationship Id="rId82" Type="http://schemas.openxmlformats.org/officeDocument/2006/relationships/revisionLog" Target="revisionLog14111.xml"/><Relationship Id="rId90" Type="http://schemas.openxmlformats.org/officeDocument/2006/relationships/revisionLog" Target="revisionLog151.xml"/><Relationship Id="rId65" Type="http://schemas.openxmlformats.org/officeDocument/2006/relationships/revisionLog" Target="revisionLog115.xml"/><Relationship Id="rId73" Type="http://schemas.openxmlformats.org/officeDocument/2006/relationships/revisionLog" Target="revisionLog121111.xml"/><Relationship Id="rId78" Type="http://schemas.openxmlformats.org/officeDocument/2006/relationships/revisionLog" Target="revisionLog13111.xml"/><Relationship Id="rId81" Type="http://schemas.openxmlformats.org/officeDocument/2006/relationships/revisionLog" Target="revisionLog141111.xml"/><Relationship Id="rId86" Type="http://schemas.openxmlformats.org/officeDocument/2006/relationships/revisionLog" Target="revisionLog1511.xml"/><Relationship Id="rId69" Type="http://schemas.openxmlformats.org/officeDocument/2006/relationships/revisionLog" Target="revisionLog111111.xml"/><Relationship Id="rId64" Type="http://schemas.openxmlformats.org/officeDocument/2006/relationships/revisionLog" Target="revisionLog1151.xml"/><Relationship Id="rId77" Type="http://schemas.openxmlformats.org/officeDocument/2006/relationships/revisionLog" Target="revisionLog13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0D49F7D1-3321-4EA7-93E6-EFA2AB0341ED}" diskRevisions="1" revisionId="673" version="14">
  <header guid="{D2D8269D-5EAF-4AD4-9801-C5A12D43FE33}" dateTime="2023-05-17T15:46:53" maxSheetId="2" userName="yarkeeva" r:id="rId64">
    <sheetIdMap count="1">
      <sheetId val="1"/>
    </sheetIdMap>
  </header>
  <header guid="{E20FEE83-11BC-4A2E-AB0B-C77F00883813}" dateTime="2023-05-17T16:14:34" maxSheetId="2" userName="yarkeeva" r:id="rId65" minRId="554" maxRId="564">
    <sheetIdMap count="1">
      <sheetId val="1"/>
    </sheetIdMap>
  </header>
  <header guid="{D0C9095F-7FCA-46F3-A5C1-0B5FB093C0CE}" dateTime="2023-05-17T16:29:55" maxSheetId="2" userName="yarkeeva" r:id="rId66" minRId="568" maxRId="591">
    <sheetIdMap count="1">
      <sheetId val="1"/>
    </sheetIdMap>
  </header>
  <header guid="{2D4D421A-25C5-4AD8-A3BD-A98F9E18DF38}" dateTime="2023-05-17T16:30:31" maxSheetId="2" userName="yarkeeva" r:id="rId67" minRId="595" maxRId="596">
    <sheetIdMap count="1">
      <sheetId val="1"/>
    </sheetIdMap>
  </header>
  <header guid="{FF7BCE38-16F1-4A0F-9788-997C32CA23F8}" dateTime="2023-05-17T16:31:06" maxSheetId="2" userName="yarkeeva" r:id="rId68" minRId="600">
    <sheetIdMap count="1">
      <sheetId val="1"/>
    </sheetIdMap>
  </header>
  <header guid="{57F2F5E3-059B-4439-88B6-DC22D7879641}" dateTime="2023-05-17T16:31:10" maxSheetId="2" userName="yarkeeva" r:id="rId69">
    <sheetIdMap count="1">
      <sheetId val="1"/>
    </sheetIdMap>
  </header>
  <header guid="{E8997990-8EF7-405A-8B34-50FC15687DA1}" dateTime="2023-05-17T16:31:28" maxSheetId="2" userName="yarkeeva" r:id="rId70">
    <sheetIdMap count="1">
      <sheetId val="1"/>
    </sheetIdMap>
  </header>
  <header guid="{73C07A03-8117-4D4E-AC98-4F6B227707DA}" dateTime="2023-05-17T16:33:03" maxSheetId="2" userName="yarkeeva" r:id="rId71">
    <sheetIdMap count="1">
      <sheetId val="1"/>
    </sheetIdMap>
  </header>
  <header guid="{DD1DF9D9-81E6-459E-832C-65020F496BEB}" dateTime="2023-05-17T16:41:28" maxSheetId="2" userName="Вуколова Татьяна Андреевна" r:id="rId72">
    <sheetIdMap count="1">
      <sheetId val="1"/>
    </sheetIdMap>
  </header>
  <header guid="{CD2985BA-05E3-4526-AC3F-AD4A0DE15989}" dateTime="2023-05-17T16:44:41" maxSheetId="2" userName="gadlgareeva" r:id="rId73" minRId="611">
    <sheetIdMap count="1">
      <sheetId val="1"/>
    </sheetIdMap>
  </header>
  <header guid="{5793B958-68C1-433A-9652-1443E2A75AE9}" dateTime="2023-05-17T16:44:52" maxSheetId="2" userName="gadlgareeva" r:id="rId74">
    <sheetIdMap count="1">
      <sheetId val="1"/>
    </sheetIdMap>
  </header>
  <header guid="{21382BD6-5CFA-41D4-9C3B-B32BE97CC430}" dateTime="2023-05-17T16:49:31" maxSheetId="2" userName="yarkeeva" r:id="rId75">
    <sheetIdMap count="1">
      <sheetId val="1"/>
    </sheetIdMap>
  </header>
  <header guid="{9DA34AAD-DE51-447E-A9F1-38B5F9952896}" dateTime="2023-05-17T17:12:38" maxSheetId="2" userName="zonova" r:id="rId76" minRId="619" maxRId="620">
    <sheetIdMap count="1">
      <sheetId val="1"/>
    </sheetIdMap>
  </header>
  <header guid="{A87E517C-87F5-4C64-829C-243618A8933D}" dateTime="2023-05-17T17:18:40" maxSheetId="2" userName="yarkeeva" r:id="rId77">
    <sheetIdMap count="1">
      <sheetId val="1"/>
    </sheetIdMap>
  </header>
  <header guid="{149FC88B-803C-4709-8491-0864180DB8F8}" dateTime="2023-05-17T17:21:07" maxSheetId="2" userName="yarkeeva" r:id="rId78" minRId="626" maxRId="627">
    <sheetIdMap count="1">
      <sheetId val="1"/>
    </sheetIdMap>
  </header>
  <header guid="{F61F6FF8-827D-44D2-9D72-1167E60913E5}" dateTime="2023-05-17T17:21:09" maxSheetId="2" userName="yarkeeva" r:id="rId79">
    <sheetIdMap count="1">
      <sheetId val="1"/>
    </sheetIdMap>
  </header>
  <header guid="{88B145BF-068F-4424-9865-AC9FE53383E6}" dateTime="2023-05-17T17:21:22" maxSheetId="2" userName="yarkeeva" r:id="rId80">
    <sheetIdMap count="1">
      <sheetId val="1"/>
    </sheetIdMap>
  </header>
  <header guid="{219D6DBE-C53B-48A3-BB67-B2C3166DBCC1}" dateTime="2023-05-17T17:21:42" maxSheetId="2" userName="yarkeeva" r:id="rId81">
    <sheetIdMap count="1">
      <sheetId val="1"/>
    </sheetIdMap>
  </header>
  <header guid="{97193C8D-2FBC-41D2-B8F9-6E4B1511091F}" dateTime="2023-05-17T17:21:52" maxSheetId="2" userName="yarkeeva" r:id="rId82">
    <sheetIdMap count="1">
      <sheetId val="1"/>
    </sheetIdMap>
  </header>
  <header guid="{015263CF-22DE-45D9-8C14-3ADEE57EA52F}" dateTime="2023-05-17T17:22:09" maxSheetId="2" userName="yarkeeva" r:id="rId83" minRId="641">
    <sheetIdMap count="1">
      <sheetId val="1"/>
    </sheetIdMap>
  </header>
  <header guid="{EEBE0EB5-7873-4271-B13B-12D1220E0456}" dateTime="2023-05-17T17:22:47" maxSheetId="2" userName="yarkeeva" r:id="rId84">
    <sheetIdMap count="1">
      <sheetId val="1"/>
    </sheetIdMap>
  </header>
  <header guid="{8F8A80A2-8899-4C0E-BFB2-00545B2DEBFB}" dateTime="2023-05-17T17:23:09" maxSheetId="2" userName="yarkeeva" r:id="rId85">
    <sheetIdMap count="1">
      <sheetId val="1"/>
    </sheetIdMap>
  </header>
  <header guid="{530EC91A-9228-4115-9554-18A1A7F7F0F3}" dateTime="2023-05-17T17:23:22" maxSheetId="2" userName="yarkeeva" r:id="rId86">
    <sheetIdMap count="1">
      <sheetId val="1"/>
    </sheetIdMap>
  </header>
  <header guid="{0F582189-25F5-4F69-8059-D013163D8125}" dateTime="2023-05-18T10:02:58" maxSheetId="2" userName="yarkeeva" r:id="rId87" minRId="654">
    <sheetIdMap count="1">
      <sheetId val="1"/>
    </sheetIdMap>
  </header>
  <header guid="{E8F33A13-3C04-4E9A-A7F0-9CE6392F865A}" dateTime="2023-05-18T10:03:06" maxSheetId="2" userName="yarkeeva" r:id="rId88">
    <sheetIdMap count="1">
      <sheetId val="1"/>
    </sheetIdMap>
  </header>
  <header guid="{34817AEB-AB07-4D5F-9BA1-0843241D845B}" dateTime="2023-05-18T10:40:33" maxSheetId="2" userName="yarkeeva" r:id="rId89" minRId="660" maxRId="661">
    <sheetIdMap count="1">
      <sheetId val="1"/>
    </sheetIdMap>
  </header>
  <header guid="{255ACC9F-6BEF-463A-8B8A-102800E48654}" dateTime="2023-05-18T10:41:01" maxSheetId="2" userName="yarkeeva" r:id="rId90">
    <sheetIdMap count="1">
      <sheetId val="1"/>
    </sheetIdMap>
  </header>
  <header guid="{A7871DFF-9831-4611-8B64-C3DBA5C84254}" dateTime="2023-05-18T10:41:45" maxSheetId="2" userName="yarkeeva" r:id="rId91">
    <sheetIdMap count="1">
      <sheetId val="1"/>
    </sheetIdMap>
  </header>
  <header guid="{12EE5887-289E-4E85-ADE7-81FB9085E013}" dateTime="2023-05-18T10:42:54" maxSheetId="2" userName="yarkeeva" r:id="rId92">
    <sheetIdMap count="1">
      <sheetId val="1"/>
    </sheetIdMap>
  </header>
  <header guid="{0D49F7D1-3321-4EA7-93E6-EFA2AB0341ED}" dateTime="2023-05-18T10:43:01" maxSheetId="2" userName="yarkeeva" r:id="rId9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  <oldFormula>'на 01.01.2023 отч'!$D:$D</oldFormula>
  </rdn>
  <rcv guid="{7B16C737-BE61-4FCE-B866-FE84979AFE0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</rdn>
  <rcv guid="{7B16C737-BE61-4FCE-B866-FE84979AFE0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619" sId="1" numFmtId="4">
    <oc r="C39">
      <f>C38/C9*100</f>
    </oc>
    <nc r="C39">
      <v>99.1</v>
    </nc>
  </rcc>
  <rcc rId="620" sId="1" numFmtId="4">
    <oc r="E39">
      <f>E38/E9*100</f>
    </oc>
    <nc r="E39">
      <v>104.5</v>
    </nc>
  </rcc>
  <rfmt sheetId="1" sqref="C38:E39">
    <dxf>
      <fill>
        <patternFill patternType="none">
          <bgColor auto="1"/>
        </patternFill>
      </fill>
    </dxf>
  </rfmt>
  <rdn rId="0" localSheetId="1" customView="1" name="Z_EFB06C5F_43BA_41FE_AAB0_49BFBCE33A22_.wvu.Cols" hidden="1" oldHidden="1">
    <oldFormula>'на 01.01.2023 отч'!#REF!</oldFormula>
  </rdn>
  <rcv guid="{EFB06C5F-43BA-41FE-AAB0-49BFBCE33A22}" action="delete"/>
  <rdn rId="0" localSheetId="1" customView="1" name="Z_EFB06C5F_43BA_41FE_AAB0_49BFBCE33A22_.wvu.PrintArea" hidden="1" oldHidden="1">
    <formula>'на 01.01.2023 отч'!$A$1:$G$49</formula>
    <oldFormula>'на 01.01.2023 отч'!$A$1:$G$49</oldFormula>
  </rdn>
  <rdn rId="0" localSheetId="1" customView="1" name="Z_EFB06C5F_43BA_41FE_AAB0_49BFBCE33A22_.wvu.Rows" hidden="1" oldHidden="1">
    <formula>'на 01.01.2023 отч'!$40:$40</formula>
    <oldFormula>'на 01.01.2023 отч'!$40:$40</oldFormula>
  </rdn>
  <rcv guid="{EFB06C5F-43BA-41FE-AAB0-49BFBCE33A2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C39:E39">
    <dxf>
      <fill>
        <patternFill patternType="solid">
          <bgColor rgb="FFFFFF00"/>
        </patternFill>
      </fill>
    </dxf>
  </rfmt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fmt sheetId="1" sqref="E5:H5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5:H5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5:H5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595" sId="1" ref="H1:H1048576" action="deleteCol">
    <undo index="0" exp="area" ref3D="1" dr="$H$1:$H$1048576" dn="Z_7B16C737_BE61_4FCE_B866_FE84979AFE0E_.wvu.Cols" sId="1"/>
    <undo index="0" exp="area" ref3D="1" dr="$A$40:$XFD$40" dn="Z_7B16C737_BE61_4FCE_B866_FE84979AFE0E_.wvu.Rows" sId="1"/>
    <undo index="0" exp="area" ref3D="1" dr="$A$1:$H$49" dn="Z_7B16C737_BE61_4FCE_B866_FE84979AFE0E_.wvu.PrintArea" sId="1"/>
    <undo index="0" exp="area" ref3D="1" dr="$A$1:$H$49" dn="Область_печати" sId="1"/>
    <undo index="0" exp="area" ref3D="1" dr="$A$40:$XFD$40" dn="Z_EFB06C5F_43BA_41FE_AAB0_49BFBCE33A22_.wvu.Rows" sId="1"/>
    <undo index="0" exp="area" ref3D="1" dr="$A$1:$H$49" dn="Z_EFB06C5F_43BA_41FE_AAB0_49BFBCE33A22_.wvu.PrintArea" sId="1"/>
    <undo index="0" exp="area" ref3D="1" dr="$H$1:$H$1048576" dn="Z_EFB06C5F_43BA_41FE_AAB0_49BFBCE33A22_.wvu.Cols" sId="1"/>
    <undo index="0" exp="area" ref3D="1" dr="$A$40:$XFD$40" dn="Z_E71743B1_99EC_43B9_AF86_BA2CF4494F29_.wvu.Rows" sId="1"/>
    <undo index="0" exp="area" ref3D="1" dr="$A$1:$H$49" dn="Z_E71743B1_99EC_43B9_AF86_BA2CF4494F29_.wvu.PrintArea" sId="1"/>
    <undo index="0" exp="area" ref3D="1" dr="$H$1:$H$1048576" dn="Z_E71743B1_99EC_43B9_AF86_BA2CF4494F29_.wvu.Cols" sId="1"/>
    <undo index="0" exp="area" ref3D="1" dr="$A$40:$XFD$40" dn="Z_E50BB9E0_3E09_400E_8641_CF775024C9CB_.wvu.Rows" sId="1"/>
    <undo index="0" exp="area" ref3D="1" dr="$A$1:$H$49" dn="Z_E50BB9E0_3E09_400E_8641_CF775024C9CB_.wvu.PrintArea" sId="1"/>
    <undo index="0" exp="area" ref3D="1" dr="$H$1:$H$1048576" dn="Z_E50BB9E0_3E09_400E_8641_CF775024C9CB_.wvu.Cols" sId="1"/>
    <undo index="0" exp="area" ref3D="1" dr="$A$40:$XFD$40" dn="Z_D99802B0_A0F7_4CFF_9BD8_E17F25B18040_.wvu.Rows" sId="1"/>
    <undo index="0" exp="area" ref3D="1" dr="$A$1:$H$49" dn="Z_D99802B0_A0F7_4CFF_9BD8_E17F25B18040_.wvu.PrintArea" sId="1"/>
    <undo index="0" exp="area" ref3D="1" dr="$H$1:$H$1048576" dn="Z_D99802B0_A0F7_4CFF_9BD8_E17F25B18040_.wvu.Cols" sId="1"/>
    <undo index="0" exp="area" ref3D="1" dr="$A$40:$XFD$40" dn="Z_BFD252D0_1479_43EA_8958_AC1BAC91DEE6_.wvu.Rows" sId="1"/>
    <undo index="0" exp="area" ref3D="1" dr="$H$1:$H$1048576" dn="Z_BFD252D0_1479_43EA_8958_AC1BAC91DEE6_.wvu.Cols" sId="1"/>
    <undo index="0" exp="area" ref3D="1" dr="$A$40:$XFD$40" dn="Z_83D54992_A535_406A_9478_DC57C8BA58D4_.wvu.Rows" sId="1"/>
    <undo index="0" exp="area" ref3D="1" dr="$A$1:$H$49" dn="Z_83D54992_A535_406A_9478_DC57C8BA58D4_.wvu.PrintArea" sId="1"/>
    <undo index="0" exp="area" ref3D="1" dr="$H$1:$H$1048576" dn="Z_83D54992_A535_406A_9478_DC57C8BA58D4_.wvu.Cols" sId="1"/>
    <undo index="0" exp="area" ref3D="1" dr="$A$40:$XFD$40" dn="Z_7FA96766_AEF9_454A_BF09_9B513C82B60D_.wvu.Rows" sId="1"/>
    <undo index="0" exp="area" ref3D="1" dr="$A$1:$H$49" dn="Z_7FA96766_AEF9_454A_BF09_9B513C82B60D_.wvu.PrintArea" sId="1"/>
    <undo index="2" exp="area" ref3D="1" dr="$H$1:$H$1048576" dn="Z_7FA96766_AEF9_454A_BF09_9B513C82B60D_.wvu.Cols" sId="1"/>
    <undo index="0" exp="area" ref3D="1" dr="$A$40:$XFD$40" dn="Z_661622AA_B21F_4604_9B3F_F81F38DC209B_.wvu.Rows" sId="1"/>
    <undo index="0" exp="area" ref3D="1" dr="$A$1:$H$49" dn="Z_661622AA_B21F_4604_9B3F_F81F38DC209B_.wvu.PrintArea" sId="1"/>
    <undo index="0" exp="area" ref3D="1" dr="$H$1:$H$1048576" dn="Z_661622AA_B21F_4604_9B3F_F81F38DC209B_.wvu.Cols" sId="1"/>
    <undo index="0" exp="area" ref3D="1" dr="$A$40:$XFD$40" dn="Z_5E7ED7E8_90FB_4EF2_8943_B32950E48A0F_.wvu.Rows" sId="1"/>
    <undo index="0" exp="area" ref3D="1" dr="$A$1:$H$49" dn="Z_5E7ED7E8_90FB_4EF2_8943_B32950E48A0F_.wvu.PrintArea" sId="1"/>
    <undo index="0" exp="area" ref3D="1" dr="$H$1:$H$1048576" dn="Z_5E7ED7E8_90FB_4EF2_8943_B32950E48A0F_.wvu.Cols" sId="1"/>
    <undo index="0" exp="area" ref3D="1" dr="$A$40:$XFD$40" dn="Z_3FB5B8B5_8BFC_4277_AFEA_DF0D1490908A_.wvu.Rows" sId="1"/>
    <undo index="0" exp="area" ref3D="1" dr="$A$1:$H$49" dn="Z_3FB5B8B5_8BFC_4277_AFEA_DF0D1490908A_.wvu.PrintArea" sId="1"/>
    <undo index="2" exp="area" ref3D="1" dr="$H$1:$H$1048576" dn="Z_3FB5B8B5_8BFC_4277_AFEA_DF0D1490908A_.wvu.Cols" sId="1"/>
    <undo index="0" exp="area" ref3D="1" dr="$A$40:$XFD$40" dn="Z_3DBCC7F6_0610_4003_9A60_07F150CB3426_.wvu.Rows" sId="1"/>
    <undo index="0" exp="area" ref3D="1" dr="$A$1:$H$49" dn="Z_3DBCC7F6_0610_4003_9A60_07F150CB3426_.wvu.PrintArea" sId="1"/>
    <undo index="2" exp="area" ref3D="1" dr="$H$1:$H$1048576" dn="Z_3DBCC7F6_0610_4003_9A60_07F150CB3426_.wvu.Cols" sId="1"/>
    <rfmt sheetId="1" xfDxf="1" sqref="H1:H1048576" start="0" length="0">
      <dxf>
        <font>
          <name val="Times New Roman"/>
          <scheme val="none"/>
        </font>
      </dxf>
    </rfmt>
    <rfmt sheetId="1" sqref="H1" start="0" length="0">
      <dxf>
        <font>
          <i/>
          <sz val="14"/>
          <name val="Times New Roman"/>
          <scheme val="none"/>
        </font>
        <alignment horizontal="right" vertical="top" readingOrder="0"/>
      </dxf>
    </rfmt>
    <rfmt sheetId="1" sqref="H2" start="0" length="0">
      <dxf>
        <font>
          <b/>
          <sz val="16"/>
          <name val="Times New Roman"/>
          <scheme val="none"/>
        </font>
        <alignment horizontal="center" vertical="center" wrapText="1" mergeCell="1" readingOrder="0"/>
      </dxf>
    </rfmt>
    <rfmt sheetId="1" sqref="H3" start="0" length="0">
      <dxf>
        <font>
          <i/>
          <sz val="12"/>
          <name val="Times New Roman"/>
          <scheme val="none"/>
        </font>
        <alignment horizontal="center" vertical="top" readingOrder="0"/>
      </dxf>
    </rfmt>
    <rfmt sheetId="1" sqref="H4" start="0" length="0">
      <dxf>
        <font>
          <i/>
          <sz val="12"/>
          <name val="Times New Roman"/>
          <scheme val="none"/>
        </font>
        <alignment horizontal="center" vertical="top" readingOrder="0"/>
      </dxf>
    </rfmt>
    <rfmt sheetId="1" s="1" sqref="H5" start="0" length="0">
      <dxf>
        <font>
          <b/>
          <sz val="14"/>
          <color auto="1"/>
          <name val="Times New Roman"/>
          <scheme val="none"/>
        </font>
        <alignment horizontal="center" vertical="center" wrapText="1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H6" t="inlineStr">
        <is>
          <t>Темп роста к соответствующему периоду 2020 года, %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7">
        <v>5</v>
      </nc>
      <ndxf>
        <font>
          <i/>
          <sz val="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f>E8/#REF!*100</f>
      </nc>
      <ndxf>
        <font>
          <b/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E9/#REF!*100</f>
      </nc>
      <ndxf>
        <font>
          <b/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>
        <f>E10/#REF!*100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f>E11/#REF!*100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E12/#REF!*100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E13/#REF!*100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f>E14/#REF!*100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f>E15/#REF!*100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E16/#REF!*100</f>
      </nc>
      <ndxf>
        <font>
          <b/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8">
        <f>E18/#REF!*100</f>
      </nc>
      <ndxf>
        <font>
          <b/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f>E19/#REF!*100</f>
      </nc>
      <ndxf>
        <font>
          <b/>
          <i/>
          <sz val="15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f>E20/#REF!*100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E21/#REF!*100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f>E22/#REF!*100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f>E23/#REF!*100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f>E24/#REF!*100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f>E25/#REF!*100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f>E26/#REF!*100</f>
      </nc>
      <n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f>E27/#REF!*100</f>
      </nc>
      <ndxf>
        <font>
          <b/>
          <i/>
          <sz val="15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f>E28/#REF!*100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f>E29/#REF!*100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f>E30/#REF!*100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f>E31/#REF!*100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f>E32/#REF!*100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>
        <f>E33/#REF!*100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f>E34/#REF!*100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5" start="0" length="0">
      <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2">
        <f>E42/#REF!*100</f>
      </nc>
      <n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f>E43/#REF!*100</f>
      </nc>
      <ndxf>
        <font>
          <b/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f>E44/#REF!*100</f>
      </nc>
      <n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5" start="0" length="0">
      <dxf>
        <font>
          <sz val="15"/>
          <color auto="1"/>
          <name val="Times New Roman"/>
          <scheme val="none"/>
        </font>
        <numFmt numFmtId="164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6">
        <f>E46/#REF!*100</f>
      </nc>
      <n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f>E47/#REF!*100</f>
      </nc>
      <ndxf>
        <font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8">
        <v>0</v>
      </nc>
      <ndxf>
        <font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>
        <f>E49/#REF!*100</f>
      </nc>
      <ndxf>
        <font>
          <b/>
          <sz val="15"/>
          <color auto="1"/>
          <name val="Times New Roman"/>
          <scheme val="none"/>
        </font>
        <numFmt numFmtId="164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96" sId="1" odxf="1" dxf="1">
    <oc r="G6" t="inlineStr">
      <is>
        <t>Темп роста к соответствующему периоду 2021 года, %</t>
      </is>
    </oc>
    <nc r="G6" t="inlineStr">
      <is>
        <t>Темп роста к 2021 году, %</t>
      </is>
    </nc>
    <odxf/>
    <ndxf/>
  </rcc>
  <rdn rId="0" localSheetId="1" customView="1" name="Z_7B16C737_BE61_4FCE_B866_FE84979AFE0E_.wvu.Cols" hidden="1" oldHidden="1">
    <oldFormula>'на 01.01.2023 отч'!#REF!</oldFormula>
  </rdn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E20">
    <dxf>
      <fill>
        <patternFill patternType="none">
          <bgColor auto="1"/>
        </patternFill>
      </fill>
    </dxf>
  </rfmt>
  <rfmt sheetId="1" sqref="E21">
    <dxf>
      <fill>
        <patternFill patternType="none">
          <bgColor auto="1"/>
        </patternFill>
      </fill>
    </dxf>
  </rfmt>
  <rfmt sheetId="1" sqref="E22">
    <dxf>
      <fill>
        <patternFill patternType="none">
          <bgColor auto="1"/>
        </patternFill>
      </fill>
    </dxf>
  </rfmt>
  <rfmt sheetId="1" sqref="E23">
    <dxf>
      <fill>
        <patternFill patternType="none">
          <bgColor auto="1"/>
        </patternFill>
      </fill>
    </dxf>
  </rfmt>
  <rfmt sheetId="1" sqref="E24">
    <dxf>
      <fill>
        <patternFill patternType="none">
          <bgColor auto="1"/>
        </patternFill>
      </fill>
    </dxf>
  </rfmt>
  <rfmt sheetId="1" sqref="E25">
    <dxf>
      <fill>
        <patternFill patternType="none">
          <bgColor auto="1"/>
        </patternFill>
      </fill>
    </dxf>
  </rfmt>
  <rfmt sheetId="1" sqref="E26">
    <dxf>
      <fill>
        <patternFill patternType="none">
          <bgColor auto="1"/>
        </patternFill>
      </fill>
    </dxf>
  </rfmt>
  <rfmt sheetId="1" sqref="E19">
    <dxf>
      <fill>
        <patternFill patternType="none">
          <bgColor auto="1"/>
        </patternFill>
      </fill>
    </dxf>
  </rfmt>
  <rcc rId="568" sId="1" numFmtId="4">
    <oc r="E28">
      <v>16664.881000000001</v>
    </oc>
    <nc r="E28">
      <v>16663.506000000001</v>
    </nc>
  </rcc>
  <rfmt sheetId="1" sqref="E28:E29">
    <dxf>
      <fill>
        <patternFill patternType="none">
          <bgColor auto="1"/>
        </patternFill>
      </fill>
    </dxf>
  </rfmt>
  <rfmt sheetId="1" sqref="E30">
    <dxf>
      <fill>
        <patternFill patternType="none">
          <bgColor auto="1"/>
        </patternFill>
      </fill>
    </dxf>
  </rfmt>
  <rfmt sheetId="1" sqref="E31">
    <dxf>
      <fill>
        <patternFill patternType="none">
          <bgColor auto="1"/>
        </patternFill>
      </fill>
    </dxf>
  </rfmt>
  <rfmt sheetId="1" sqref="E32">
    <dxf>
      <fill>
        <patternFill patternType="none">
          <bgColor auto="1"/>
        </patternFill>
      </fill>
    </dxf>
  </rfmt>
  <rfmt sheetId="1" sqref="E33">
    <dxf>
      <fill>
        <patternFill patternType="none">
          <bgColor auto="1"/>
        </patternFill>
      </fill>
    </dxf>
  </rfmt>
  <rfmt sheetId="1" sqref="E18:E34">
    <dxf>
      <fill>
        <patternFill patternType="none">
          <bgColor auto="1"/>
        </patternFill>
      </fill>
    </dxf>
  </rfmt>
  <rfmt sheetId="1" sqref="D17">
    <dxf>
      <fill>
        <patternFill patternType="none">
          <bgColor auto="1"/>
        </patternFill>
      </fill>
    </dxf>
  </rfmt>
  <rfmt sheetId="1" sqref="E36">
    <dxf>
      <fill>
        <patternFill patternType="none">
          <bgColor auto="1"/>
        </patternFill>
      </fill>
    </dxf>
  </rfmt>
  <rfmt sheetId="1" sqref="C39:E41">
    <dxf>
      <fill>
        <patternFill patternType="none">
          <bgColor auto="1"/>
        </patternFill>
      </fill>
    </dxf>
  </rfmt>
  <rcc rId="569" sId="1" xfDxf="1" dxf="1" numFmtId="4">
    <oc r="D8">
      <f>D9+D16</f>
    </oc>
    <nc r="D8">
      <v>117721.321</v>
    </nc>
    <n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" sId="1" xfDxf="1" dxf="1" numFmtId="4">
    <oc r="D9">
      <v>80909.53</v>
    </oc>
    <nc r="D9">
      <v>80909.039000000004</v>
    </nc>
    <n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10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1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2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3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4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5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6" start="0" length="0">
    <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7" start="0" length="0">
    <dxf>
      <font>
        <b/>
        <i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1" sId="1" xfDxf="1" dxf="1" numFmtId="4">
    <oc r="D18">
      <f>D19+D27+D30+D31+D32+D33+D34</f>
    </oc>
    <nc r="D18">
      <v>121804.31876900002</v>
    </nc>
    <ndxf>
      <font>
        <b/>
        <sz val="15"/>
        <color auto="1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" sId="1" xfDxf="1" dxf="1" numFmtId="4">
    <oc r="D19">
      <f>D20+D21+D22+D23+D24+D25+D26</f>
    </oc>
    <nc r="D19">
      <v>88514.323999999993</v>
    </nc>
    <ndxf>
      <font>
        <b/>
        <i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20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3" sId="1" xfDxf="1" dxf="1" numFmtId="4">
    <oc r="D21">
      <v>4805.3999999999996</v>
    </oc>
    <nc r="D21">
      <v>4805.3990000000003</v>
    </nc>
    <n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22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23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24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25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26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4" sId="1" xfDxf="1" dxf="1" numFmtId="4">
    <oc r="D27">
      <f>SUM(D28:D29)</f>
    </oc>
    <nc r="D27">
      <v>23600.217769000003</v>
    </nc>
    <ndxf>
      <font>
        <b/>
        <i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" sId="1" xfDxf="1" dxf="1" numFmtId="4">
    <oc r="D28">
      <v>18811.294999999998</v>
    </oc>
    <nc r="D28">
      <v>18811.216</v>
    </nc>
    <n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" sId="1" xfDxf="1" dxf="1" numFmtId="4">
    <oc r="D29">
      <v>4788.9229999999998</v>
    </oc>
    <nc r="D29">
      <v>4789.0017690000004</v>
    </nc>
    <n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30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</dxf>
  </rfmt>
  <rfmt sheetId="1" xfDxf="1" sqref="D31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2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3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4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5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6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7" start="0" length="0">
    <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8" start="0" length="0">
    <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9" start="0" length="0">
    <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0" start="0" length="0">
    <dxf>
      <font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1" start="0" length="0">
    <dxf>
      <font>
        <sz val="15"/>
        <name val="Times New Roman"/>
        <scheme val="none"/>
      </font>
      <numFmt numFmtId="164" formatCode="#,##0.0"/>
      <fill>
        <patternFill patternType="solid">
          <bgColor rgb="FFFFFF00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2" start="0" length="0">
    <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3" start="0" length="0">
    <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4" start="0" length="0">
    <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5" start="0" length="0">
    <dxf>
      <font>
        <sz val="16"/>
        <color auto="1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6" start="0" length="0">
    <dxf>
      <font>
        <sz val="16"/>
        <color auto="1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7" start="0" length="0">
    <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8" start="0" length="0">
    <dxf>
      <font>
        <i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9" start="0" length="0">
    <dxf>
      <font>
        <i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50" start="0" length="0">
    <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7" sId="1" xfDxf="1" dxf="1" numFmtId="4">
    <oc r="D30">
      <v>2165.0639999999999</v>
    </oc>
    <nc r="D30">
      <v>2164.614</v>
    </nc>
    <n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" sId="1" xfDxf="1" dxf="1" numFmtId="4">
    <oc r="D31">
      <v>6322.1120000000001</v>
    </oc>
    <nc r="D31">
      <v>6322.07</v>
    </nc>
    <n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32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3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4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35" start="0" length="0">
    <dxf>
      <font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9" sId="1" xfDxf="1" dxf="1" numFmtId="4">
    <oc r="D36">
      <f>D8-D18</f>
    </oc>
    <nc r="D36">
      <v>-4082.9977690000233</v>
    </nc>
    <n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37" start="0" length="0">
    <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0" sId="1" xfDxf="1" dxf="1" numFmtId="4">
    <oc r="D38">
      <v>63459.234400000001</v>
    </oc>
    <nc r="D38">
      <v>63052.326999999997</v>
    </nc>
    <n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" sId="1" xfDxf="1" dxf="1" numFmtId="4">
    <oc r="D39">
      <f>D38/D9*100</f>
    </oc>
    <nc r="D39">
      <v>94.5</v>
    </nc>
    <ndxf>
      <font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40" start="0" length="0">
    <dxf>
      <font>
        <sz val="15"/>
        <name val="Times New Roman"/>
        <scheme val="none"/>
      </font>
      <numFmt numFmtId="164" formatCode="#,##0.0"/>
      <fill>
        <patternFill patternType="solid">
          <bgColor rgb="FFFFFF00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1" start="0" length="0">
    <dxf>
      <font>
        <b/>
        <sz val="15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2" sId="1" xfDxf="1" dxf="1" numFmtId="4">
    <oc r="D42">
      <v>38094.1</v>
    </oc>
    <nc r="D42">
      <v>44773.401319999997</v>
    </nc>
    <n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" sId="1" xfDxf="1" dxf="1" numFmtId="4">
    <oc r="D43">
      <f>D44+D45</f>
    </oc>
    <nc r="D43">
      <v>3349.1</v>
    </nc>
    <n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44" start="0" length="0">
    <dxf>
      <font>
        <sz val="16"/>
        <color auto="1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4" sId="1" xfDxf="1" dxf="1" numFmtId="4">
    <oc r="D45">
      <v>1833.9</v>
    </oc>
    <nc r="D45">
      <v>1833.8</v>
    </nc>
    <ndxf>
      <font>
        <sz val="16"/>
        <color auto="1"/>
        <name val="Times New Roman"/>
        <scheme val="none"/>
      </font>
      <numFmt numFmtId="164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" sId="1" xfDxf="1" dxf="1" numFmtId="4">
    <oc r="D46">
      <f>SUM(D47:D48)</f>
    </oc>
    <nc r="D46">
      <v>6545.6</v>
    </nc>
    <n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1" xfDxf="1" dxf="1" numFmtId="4">
    <oc r="D47">
      <v>1444.8506</v>
    </oc>
    <nc r="D47">
      <v>2380.8000000000002</v>
    </nc>
    <ndxf>
      <font>
        <i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" sId="1" xfDxf="1" dxf="1" numFmtId="4">
    <oc r="D48">
      <v>2388.8514</v>
    </oc>
    <nc r="D48">
      <v>4164.8</v>
    </nc>
    <ndxf>
      <font>
        <i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" sId="1" xfDxf="1" dxf="1" numFmtId="4">
    <oc r="D49">
      <v>8618.7436705300006</v>
    </oc>
    <nc r="D49">
      <v>9793.9328100000002</v>
    </nc>
    <ndxf>
      <font>
        <b/>
        <sz val="16"/>
        <color auto="1"/>
        <name val="Times New Roman"/>
        <scheme val="none"/>
      </font>
      <numFmt numFmtId="164" formatCode="#,##0.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" sId="1">
    <oc r="B50" t="inlineStr">
      <is>
        <t>*Процент государственного долга рассчитан от оценки исполнения налоговых и неналоговых доходов бюджета</t>
      </is>
    </oc>
    <nc r="B50"/>
  </rcc>
  <rrc rId="590" sId="1" ref="A50:XFD50" action="deleteRow">
    <undo index="0" exp="area" ref3D="1" dr="$H$1:$H$1048576" dn="Z_7B16C737_BE61_4FCE_B866_FE84979AFE0E_.wvu.Cols" sId="1"/>
    <undo index="0" exp="area" ref3D="1" dr="$A$1:$H$50" dn="Z_7B16C737_BE61_4FCE_B866_FE84979AFE0E_.wvu.PrintArea" sId="1"/>
    <undo index="0" exp="area" ref3D="1" dr="$A$1:$H$50" dn="Область_печати" sId="1"/>
    <undo index="0" exp="area" ref3D="1" dr="$A$1:$H$50" dn="Z_EFB06C5F_43BA_41FE_AAB0_49BFBCE33A22_.wvu.PrintArea" sId="1"/>
    <undo index="0" exp="area" ref3D="1" dr="$H$1:$H$1048576" dn="Z_EFB06C5F_43BA_41FE_AAB0_49BFBCE33A22_.wvu.Cols" sId="1"/>
    <undo index="0" exp="area" ref3D="1" dr="$A$1:$H$50" dn="Z_E71743B1_99EC_43B9_AF86_BA2CF4494F29_.wvu.PrintArea" sId="1"/>
    <undo index="0" exp="area" ref3D="1" dr="$H$1:$H$1048576" dn="Z_E71743B1_99EC_43B9_AF86_BA2CF4494F29_.wvu.Cols" sId="1"/>
    <undo index="0" exp="area" ref3D="1" dr="$A$1:$H$50" dn="Z_E50BB9E0_3E09_400E_8641_CF775024C9CB_.wvu.PrintArea" sId="1"/>
    <undo index="0" exp="area" ref3D="1" dr="$H$1:$H$1048576" dn="Z_E50BB9E0_3E09_400E_8641_CF775024C9CB_.wvu.Cols" sId="1"/>
    <undo index="0" exp="area" ref3D="1" dr="$A$1:$H$50" dn="Z_D99802B0_A0F7_4CFF_9BD8_E17F25B18040_.wvu.PrintArea" sId="1"/>
    <undo index="0" exp="area" ref3D="1" dr="$H$1:$H$1048576" dn="Z_D99802B0_A0F7_4CFF_9BD8_E17F25B18040_.wvu.Cols" sId="1"/>
    <undo index="0" exp="area" ref3D="1" dr="$A$1:$G$50" dn="Z_BFD252D0_1479_43EA_8958_AC1BAC91DEE6_.wvu.PrintArea" sId="1"/>
    <undo index="0" exp="area" ref3D="1" dr="$H$1:$H$1048576" dn="Z_BFD252D0_1479_43EA_8958_AC1BAC91DEE6_.wvu.Cols" sId="1"/>
    <undo index="0" exp="area" ref3D="1" dr="$A$1:$H$50" dn="Z_83D54992_A535_406A_9478_DC57C8BA58D4_.wvu.PrintArea" sId="1"/>
    <undo index="0" exp="area" ref3D="1" dr="$H$1:$H$1048576" dn="Z_83D54992_A535_406A_9478_DC57C8BA58D4_.wvu.Cols" sId="1"/>
    <undo index="0" exp="area" ref3D="1" dr="$A$1:$H$50" dn="Z_7FA96766_AEF9_454A_BF09_9B513C82B60D_.wvu.PrintArea" sId="1"/>
    <undo index="2" exp="area" ref3D="1" dr="$H$1:$H$1048576" dn="Z_7FA96766_AEF9_454A_BF09_9B513C82B60D_.wvu.Cols" sId="1"/>
    <undo index="1" exp="area" ref3D="1" dr="$D$1:$D$1048576" dn="Z_7FA96766_AEF9_454A_BF09_9B513C82B60D_.wvu.Cols" sId="1"/>
    <undo index="0" exp="area" ref3D="1" dr="$A$1:$H$50" dn="Z_661622AA_B21F_4604_9B3F_F81F38DC209B_.wvu.PrintArea" sId="1"/>
    <undo index="0" exp="area" ref3D="1" dr="$H$1:$H$1048576" dn="Z_661622AA_B21F_4604_9B3F_F81F38DC209B_.wvu.Cols" sId="1"/>
    <undo index="0" exp="area" ref3D="1" dr="$A$1:$H$50" dn="Z_5E7ED7E8_90FB_4EF2_8943_B32950E48A0F_.wvu.PrintArea" sId="1"/>
    <undo index="0" exp="area" ref3D="1" dr="$H$1:$H$1048576" dn="Z_5E7ED7E8_90FB_4EF2_8943_B32950E48A0F_.wvu.Cols" sId="1"/>
    <undo index="0" exp="area" ref3D="1" dr="$A$1:$H$50" dn="Z_3FB5B8B5_8BFC_4277_AFEA_DF0D1490908A_.wvu.PrintArea" sId="1"/>
    <undo index="2" exp="area" ref3D="1" dr="$H$1:$H$1048576" dn="Z_3FB5B8B5_8BFC_4277_AFEA_DF0D1490908A_.wvu.Cols" sId="1"/>
    <undo index="1" exp="area" ref3D="1" dr="$D$1:$D$1048576" dn="Z_3FB5B8B5_8BFC_4277_AFEA_DF0D1490908A_.wvu.Cols" sId="1"/>
    <undo index="0" exp="area" ref3D="1" dr="$A$1:$H$50" dn="Z_3DBCC7F6_0610_4003_9A60_07F150CB3426_.wvu.PrintArea" sId="1"/>
    <undo index="2" exp="area" ref3D="1" dr="$H$1:$H$1048576" dn="Z_3DBCC7F6_0610_4003_9A60_07F150CB3426_.wvu.Cols" sId="1"/>
    <undo index="1" exp="area" ref3D="1" dr="$D$1:$D$1048576" dn="Z_3DBCC7F6_0610_4003_9A60_07F150CB3426_.wvu.Cols" sId="1"/>
    <rfmt sheetId="1" xfDxf="1" sqref="A50:XFD50" start="0" length="0">
      <dxf>
        <font>
          <name val="Times New Roman"/>
          <scheme val="none"/>
        </font>
      </dxf>
    </rfmt>
    <rfmt sheetId="1" sqref="B50" start="0" length="0">
      <dxf>
        <font>
          <sz val="12"/>
          <name val="Times New Roman"/>
          <scheme val="none"/>
        </font>
      </dxf>
    </rfmt>
    <rfmt sheetId="1" sqref="D50" start="0" length="0">
      <dxf>
        <font>
          <b/>
          <sz val="16"/>
          <color auto="1"/>
          <name val="Times New Roman"/>
          <scheme val="none"/>
        </font>
        <numFmt numFmtId="164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E37">
    <dxf>
      <fill>
        <patternFill patternType="none">
          <bgColor auto="1"/>
        </patternFill>
      </fill>
    </dxf>
  </rfmt>
  <rfmt sheetId="1" sqref="E42">
    <dxf>
      <fill>
        <patternFill patternType="none">
          <bgColor auto="1"/>
        </patternFill>
      </fill>
    </dxf>
  </rfmt>
  <rcc rId="591" sId="1" numFmtId="4">
    <oc r="C42">
      <v>47313.8</v>
    </oc>
    <nc r="C42">
      <f>47313.8+1419.86</f>
    </nc>
  </rcc>
  <rfmt sheetId="1" sqref="C42">
    <dxf>
      <fill>
        <patternFill patternType="none">
          <bgColor auto="1"/>
        </patternFill>
      </fill>
    </dxf>
  </rfmt>
  <rcv guid="{7B16C737-BE61-4FCE-B866-FE84979AFE0E}" action="delete"/>
  <rdn rId="0" localSheetId="1" customView="1" name="Z_7B16C737_BE61_4FCE_B866_FE84979AFE0E_.wvu.PrintArea" hidden="1" oldHidden="1">
    <formula>'на 01.01.2023 отч'!$A$1:$H$49</formula>
    <oldFormula>'на 01.01.2023 отч'!$A$1:$H$49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отч'!$H:$H</formula>
    <oldFormula>'на 01.01.2023 отч'!$H:$H</oldFormula>
  </rdn>
  <rcv guid="{7B16C737-BE61-4FCE-B866-FE84979AFE0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554" sId="1">
    <oc r="G1" t="inlineStr">
      <is>
        <t>Таблица № 7</t>
      </is>
    </oc>
    <nc r="G1"/>
  </rcc>
  <rfmt sheetId="1" sqref="C8:E34">
    <dxf>
      <fill>
        <patternFill patternType="solid">
          <bgColor rgb="FFFFFF00"/>
        </patternFill>
      </fill>
    </dxf>
  </rfmt>
  <rfmt sheetId="1" sqref="C36:E49">
    <dxf>
      <fill>
        <patternFill patternType="solid">
          <bgColor rgb="FFFFFF00"/>
        </patternFill>
      </fill>
    </dxf>
  </rfmt>
  <rfmt sheetId="1" sqref="C9:C11">
    <dxf>
      <fill>
        <patternFill patternType="none">
          <bgColor auto="1"/>
        </patternFill>
      </fill>
    </dxf>
  </rfmt>
  <rfmt sheetId="1" sqref="C12">
    <dxf>
      <fill>
        <patternFill patternType="none">
          <bgColor auto="1"/>
        </patternFill>
      </fill>
    </dxf>
  </rfmt>
  <rfmt sheetId="1" sqref="C13:C15">
    <dxf>
      <fill>
        <patternFill patternType="none">
          <bgColor auto="1"/>
        </patternFill>
      </fill>
    </dxf>
  </rfmt>
  <rcc rId="555" sId="1" numFmtId="4">
    <oc r="C16">
      <v>40621.730000000003</v>
    </oc>
    <nc r="C16">
      <v>40465.771699999998</v>
    </nc>
  </rcc>
  <rfmt sheetId="1" sqref="C16:C17">
    <dxf>
      <fill>
        <patternFill patternType="none">
          <bgColor auto="1"/>
        </patternFill>
      </fill>
    </dxf>
  </rfmt>
  <rcc rId="556" sId="1" numFmtId="4">
    <oc r="C9">
      <v>87910.967999999993</v>
    </oc>
    <nc r="C9">
      <v>87911.778000000006</v>
    </nc>
  </rcc>
  <rfmt sheetId="1" sqref="C9">
    <dxf>
      <fill>
        <patternFill>
          <bgColor auto="1"/>
        </patternFill>
      </fill>
    </dxf>
  </rfmt>
  <rfmt sheetId="1" sqref="C8">
    <dxf>
      <fill>
        <patternFill patternType="none">
          <bgColor auto="1"/>
        </patternFill>
      </fill>
    </dxf>
  </rfmt>
  <rfmt sheetId="1" sqref="E9:E10">
    <dxf>
      <fill>
        <patternFill patternType="none">
          <bgColor auto="1"/>
        </patternFill>
      </fill>
    </dxf>
  </rfmt>
  <rfmt sheetId="1" sqref="E11">
    <dxf>
      <fill>
        <patternFill patternType="none">
          <bgColor auto="1"/>
        </patternFill>
      </fill>
    </dxf>
  </rfmt>
  <rfmt sheetId="1" sqref="E12">
    <dxf>
      <fill>
        <patternFill patternType="none">
          <bgColor auto="1"/>
        </patternFill>
      </fill>
    </dxf>
  </rfmt>
  <rfmt sheetId="1" sqref="E13">
    <dxf>
      <fill>
        <patternFill patternType="none">
          <bgColor auto="1"/>
        </patternFill>
      </fill>
    </dxf>
  </rfmt>
  <rfmt sheetId="1" sqref="E14">
    <dxf>
      <fill>
        <patternFill patternType="none">
          <bgColor auto="1"/>
        </patternFill>
      </fill>
    </dxf>
  </rfmt>
  <rfmt sheetId="1" sqref="E15">
    <dxf>
      <fill>
        <patternFill patternType="none">
          <bgColor auto="1"/>
        </patternFill>
      </fill>
    </dxf>
  </rfmt>
  <rcc rId="557" sId="1" numFmtId="4">
    <oc r="E16">
      <v>38789.5</v>
    </oc>
    <nc r="E16">
      <v>38788.125</v>
    </nc>
  </rcc>
  <rfmt sheetId="1" sqref="E8:E17">
    <dxf>
      <fill>
        <patternFill patternType="none">
          <bgColor auto="1"/>
        </patternFill>
      </fill>
    </dxf>
  </rfmt>
  <rcc rId="558" sId="1" numFmtId="4">
    <oc r="C20">
      <v>43838.161999999997</v>
    </oc>
    <nc r="C20">
      <v>43668.082000000002</v>
    </nc>
  </rcc>
  <rfmt sheetId="1" sqref="C20">
    <dxf>
      <fill>
        <patternFill patternType="none">
          <bgColor auto="1"/>
        </patternFill>
      </fill>
    </dxf>
  </rfmt>
  <rfmt sheetId="1" sqref="C21">
    <dxf>
      <fill>
        <patternFill patternType="none">
          <bgColor auto="1"/>
        </patternFill>
      </fill>
    </dxf>
  </rfmt>
  <rfmt sheetId="1" sqref="C22">
    <dxf>
      <fill>
        <patternFill patternType="none">
          <bgColor auto="1"/>
        </patternFill>
      </fill>
    </dxf>
  </rfmt>
  <rfmt sheetId="1" sqref="C23">
    <dxf>
      <fill>
        <patternFill patternType="none">
          <bgColor auto="1"/>
        </patternFill>
      </fill>
    </dxf>
  </rfmt>
  <rcc rId="559" sId="1" numFmtId="4">
    <oc r="C24">
      <v>2692.598</v>
    </oc>
    <nc r="C24">
      <v>2691.3449999999998</v>
    </nc>
  </rcc>
  <rfmt sheetId="1" sqref="C24:C25">
    <dxf>
      <fill>
        <patternFill patternType="none">
          <bgColor auto="1"/>
        </patternFill>
      </fill>
    </dxf>
  </rfmt>
  <rcc rId="560" sId="1" numFmtId="4">
    <oc r="C26">
      <v>535.75199999999995</v>
    </oc>
    <nc r="C26">
      <v>2.5895630000000001</v>
    </nc>
  </rcc>
  <rfmt sheetId="1" sqref="C26:C27">
    <dxf>
      <fill>
        <patternFill patternType="none">
          <bgColor auto="1"/>
        </patternFill>
      </fill>
    </dxf>
  </rfmt>
  <rfmt sheetId="1" sqref="C19">
    <dxf>
      <fill>
        <patternFill patternType="none">
          <bgColor auto="1"/>
        </patternFill>
      </fill>
    </dxf>
  </rfmt>
  <rcc rId="561" sId="1" numFmtId="4">
    <oc r="C28">
      <v>19977.489000000001</v>
    </oc>
    <nc r="C28">
      <v>19997.161</v>
    </nc>
  </rcc>
  <rcc rId="562" sId="1" numFmtId="4">
    <oc r="C29">
      <v>7586.1989999999996</v>
    </oc>
    <nc r="C29">
      <v>7586.1985000000004</v>
    </nc>
  </rcc>
  <rcc rId="563" sId="1" numFmtId="4">
    <oc r="C31">
      <v>13495.548000000001</v>
    </oc>
    <nc r="C31">
      <v>9725.0990000000002</v>
    </nc>
  </rcc>
  <rcc rId="564" sId="1" numFmtId="4">
    <oc r="C33">
      <v>1576.5060000000001</v>
    </oc>
    <nc r="C33">
      <v>1526.6389999999999</v>
    </nc>
  </rcc>
  <rfmt sheetId="1" sqref="C28:C34">
    <dxf>
      <fill>
        <patternFill patternType="none">
          <bgColor auto="1"/>
        </patternFill>
      </fill>
    </dxf>
  </rfmt>
  <rfmt sheetId="1" sqref="C36:C37">
    <dxf>
      <fill>
        <patternFill patternType="none">
          <bgColor auto="1"/>
        </patternFill>
      </fill>
    </dxf>
  </rfmt>
  <rfmt sheetId="1" sqref="C18">
    <dxf>
      <fill>
        <patternFill patternType="none">
          <bgColor auto="1"/>
        </patternFill>
      </fill>
    </dxf>
  </rfmt>
  <rcv guid="{7B16C737-BE61-4FCE-B866-FE84979AFE0E}" action="delete"/>
  <rdn rId="0" localSheetId="1" customView="1" name="Z_7B16C737_BE61_4FCE_B866_FE84979AFE0E_.wvu.PrintArea" hidden="1" oldHidden="1">
    <formula>'на 01.01.2023 отч'!$A$1:$H$50</formula>
    <oldFormula>'на 01.01.2023 отч'!$A$1:$H$50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отч'!$H:$H</formula>
    <oldFormula>'на 01.01.2023 отч'!$D:$D,'на 01.01.2023 отч'!$H:$H</oldFormula>
  </rdn>
  <rcv guid="{7B16C737-BE61-4FCE-B866-FE84979AFE0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dn rId="0" localSheetId="1" customView="1" name="Z_7B16C737_BE61_4FCE_B866_FE84979AFE0E_.wvu.PrintArea" hidden="1" oldHidden="1">
    <formula>'на 01.01.2023 отч'!$A$1:$H$50</formula>
  </rdn>
  <rdn rId="0" localSheetId="1" customView="1" name="Z_7B16C737_BE61_4FCE_B866_FE84979AFE0E_.wvu.Rows" hidden="1" oldHidden="1">
    <formula>'на 01.01.2023 отч'!$40:$40</formula>
  </rdn>
  <rdn rId="0" localSheetId="1" customView="1" name="Z_7B16C737_BE61_4FCE_B866_FE84979AFE0E_.wvu.Cols" hidden="1" oldHidden="1">
    <formula>'на 01.01.2023 отч'!$D:$D,'на 01.01.2023 отч'!$H:$H</formula>
  </rdn>
  <rcv guid="{7B16C737-BE61-4FCE-B866-FE84979AFE0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  <oldFormula>'на 01.01.2023 отч'!$D:$D</oldFormula>
  </rdn>
  <rcv guid="{7B16C737-BE61-4FCE-B866-FE84979AFE0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  <oldFormula>'на 01.01.2023 отч'!$D:$D</oldFormula>
  </rdn>
  <rcv guid="{7B16C737-BE61-4FCE-B866-FE84979AFE0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fmt sheetId="1" sqref="E43:E45">
    <dxf>
      <fill>
        <patternFill patternType="none">
          <bgColor auto="1"/>
        </patternFill>
      </fill>
    </dxf>
  </rfmt>
  <rcv guid="{BFD252D0-1479-43EA-8958-AC1BAC91DEE6}" action="delete"/>
  <rdn rId="0" localSheetId="1" customView="1" name="Z_BFD252D0_1479_43EA_8958_AC1BAC91DEE6_.wvu.PrintArea" hidden="1" oldHidden="1">
    <formula>'на 01.01.2023 отч'!$A$1:$G$49</formula>
    <oldFormula>'на 01.01.2023 отч'!$A$1:$G$49</oldFormula>
  </rdn>
  <rdn rId="0" localSheetId="1" customView="1" name="Z_BFD252D0_1479_43EA_8958_AC1BAC91DEE6_.wvu.Rows" hidden="1" oldHidden="1">
    <formula>'на 01.01.2023 отч'!$40:$40</formula>
    <oldFormula>'на 01.01.2023 отч'!$40:$40</oldFormula>
  </rdn>
  <rcv guid="{BFD252D0-1479-43EA-8958-AC1BAC91DEE6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" sqref="C43:C45">
    <dxf>
      <fill>
        <patternFill patternType="none">
          <bgColor auto="1"/>
        </patternFill>
      </fill>
    </dxf>
  </rfmt>
  <rcc rId="611" sId="1" numFmtId="4">
    <oc r="E45">
      <v>1491</v>
    </oc>
    <nc r="E45">
      <v>1490.3</v>
    </nc>
  </rcc>
  <rdn rId="0" localSheetId="1" customView="1" name="Z_BFD252D0_1479_43EA_8958_AC1BAC91DEE6_.wvu.Cols" hidden="1" oldHidden="1">
    <oldFormula>'на 01.01.2023 отч'!#REF!</oldFormula>
  </rdn>
  <rcv guid="{BFD252D0-1479-43EA-8958-AC1BAC91DEE6}" action="delete"/>
  <rdn rId="0" localSheetId="1" customView="1" name="Z_BFD252D0_1479_43EA_8958_AC1BAC91DEE6_.wvu.PrintArea" hidden="1" oldHidden="1">
    <formula>'на 01.01.2023 отч'!$A$1:$G$49</formula>
    <oldFormula>'на 01.01.2023 отч'!$A$1:$G$49</oldFormula>
  </rdn>
  <rdn rId="0" localSheetId="1" customView="1" name="Z_BFD252D0_1479_43EA_8958_AC1BAC91DEE6_.wvu.Rows" hidden="1" oldHidden="1">
    <formula>'на 01.01.2023 отч'!$40:$40</formula>
    <oldFormula>'на 01.01.2023 отч'!$40:$40</oldFormula>
  </rdn>
  <rcv guid="{BFD252D0-1479-43EA-8958-AC1BAC91DEE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60" sId="1">
    <oc r="E47">
      <f>2589+60</f>
    </oc>
    <nc r="E47">
      <f>2589+86</f>
    </nc>
  </rcc>
  <rcc rId="661" sId="1" numFmtId="4">
    <oc r="E48">
      <v>5092</v>
    </oc>
    <nc r="E48">
      <f>5092-26</f>
    </nc>
  </rcc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641" sId="1">
    <oc r="A2" t="inlineStr">
      <is>
        <r>
          <t xml:space="preserve">Основные параметры исполнения </t>
        </r>
        <r>
          <rPr>
            <b/>
            <u/>
            <sz val="16"/>
            <color theme="1"/>
            <rFont val="Times New Roman"/>
            <family val="1"/>
            <charset val="204"/>
          </rPr>
          <t>консолидированного бюджета</t>
        </r>
        <r>
          <rPr>
            <b/>
            <sz val="16"/>
            <color theme="1"/>
            <rFont val="Times New Roman"/>
            <family val="1"/>
            <charset val="204"/>
          </rPr>
          <t xml:space="preserve"> Удмуртской Республики на 01.01.2023 г.</t>
        </r>
      </is>
    </oc>
    <nc r="A2" t="inlineStr">
      <is>
        <r>
          <t xml:space="preserve">Основные параметры исполнения </t>
        </r>
        <r>
          <rPr>
            <b/>
            <u/>
            <sz val="16"/>
            <color theme="1"/>
            <rFont val="Times New Roman"/>
            <family val="1"/>
            <charset val="204"/>
          </rPr>
          <t>консолидированного бюджета</t>
        </r>
        <r>
          <rPr>
            <b/>
            <sz val="16"/>
            <color theme="1"/>
            <rFont val="Times New Roman"/>
            <family val="1"/>
            <charset val="204"/>
          </rPr>
          <t xml:space="preserve"> Удмуртской Республики за 2022 год</t>
        </r>
      </is>
    </nc>
  </rcc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  <oldFormula>'на 01.01.2023 отч'!$D:$D</oldFormula>
  </rdn>
  <rcv guid="{7B16C737-BE61-4FCE-B866-FE84979AFE0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" sqref="B43" start="0" length="0">
    <dxf/>
  </rfmt>
  <rcc rId="626" sId="1">
    <oc r="B43" t="inlineStr">
      <is>
        <t>Государственная поддержка агропромышленного комплекса, из них:</t>
      </is>
    </oc>
    <nc r="B43" t="inlineStr">
      <is>
        <r>
          <t xml:space="preserve">Государственная поддержка агропромышленного комплекса </t>
        </r>
        <r>
          <rPr>
            <i/>
            <sz val="16"/>
            <rFont val="Times New Roman"/>
            <family val="1"/>
            <charset val="204"/>
          </rPr>
          <t>(без учета расходов за счет средств муниципальных образований)</t>
        </r>
        <r>
          <rPr>
            <b/>
            <sz val="16"/>
            <rFont val="Times New Roman"/>
            <family val="1"/>
            <charset val="204"/>
          </rPr>
          <t>, из них:</t>
        </r>
      </is>
    </nc>
  </rcc>
  <rfmt sheetId="1" sqref="B46" start="0" length="0">
    <dxf/>
  </rfmt>
  <rcc rId="627" sId="1">
    <oc r="B46" t="inlineStr">
      <is>
        <t>Капитальные вложения :</t>
      </is>
    </oc>
    <nc r="B46" t="inlineStr">
      <is>
        <r>
          <t xml:space="preserve">Капитальные вложения </t>
        </r>
        <r>
          <rPr>
            <i/>
            <sz val="16"/>
            <rFont val="Times New Roman"/>
            <family val="1"/>
            <charset val="204"/>
          </rPr>
          <t>(без учета расходов за счет средств муниципальных образований)</t>
        </r>
        <r>
          <rPr>
            <b/>
            <sz val="16"/>
            <rFont val="Times New Roman"/>
            <family val="1"/>
            <charset val="204"/>
          </rPr>
          <t>, из них:</t>
        </r>
      </is>
    </nc>
  </rcc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1" sqref="H46" start="0" length="0">
    <dxf>
      <numFmt numFmtId="164" formatCode="#,##0.0"/>
    </dxf>
  </rfmt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</rdn>
  <rcv guid="{7B16C737-BE61-4FCE-B866-FE84979AFE0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654" sId="1" numFmtId="4">
    <oc r="E47">
      <v>2589</v>
    </oc>
    <nc r="E47">
      <f>2589+60</f>
    </nc>
  </rcc>
  <rdn rId="0" localSheetId="1" customView="1" name="Z_7B16C737_BE61_4FCE_B866_FE84979AFE0E_.wvu.Cols" hidden="1" oldHidden="1">
    <oldFormula>'на 01.01.2023 отч'!$D:$D</oldFormula>
  </rdn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  <oldFormula>'на 01.01.2023 отч'!$D:$D</oldFormula>
  </rdn>
  <rcv guid="{7B16C737-BE61-4FCE-B866-FE84979AFE0E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  <oldFormula>'на 01.01.2023 отч'!$D:$D</oldFormula>
  </rdn>
  <rcv guid="{7B16C737-BE61-4FCE-B866-FE84979AFE0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dn rId="0" localSheetId="1" customView="1" name="Z_7B16C737_BE61_4FCE_B866_FE84979AFE0E_.wvu.Cols" hidden="1" oldHidden="1">
    <formula>'на 01.01.2023 отч'!$D:$D</formula>
    <oldFormula>'на 01.01.2023 отч'!$D:$D</oldFormula>
  </rdn>
  <rcv guid="{7B16C737-BE61-4FCE-B866-FE84979AFE0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600" sId="1" odxf="1" dxf="1">
    <oc r="B42" t="inlineStr">
      <is>
        <t>Расходы на оплату труда (консолидированный бюджет)</t>
      </is>
    </oc>
    <nc r="B42" t="inlineStr">
      <is>
        <t>Расходы на оплату труда</t>
      </is>
    </nc>
    <odxf/>
    <ndxf/>
  </rcc>
  <rcv guid="{7B16C737-BE61-4FCE-B866-FE84979AFE0E}" action="delete"/>
  <rdn rId="0" localSheetId="1" customView="1" name="Z_7B16C737_BE61_4FCE_B866_FE84979AFE0E_.wvu.PrintArea" hidden="1" oldHidden="1">
    <formula>'на 01.01.2023 отч'!$A$1:$G$49</formula>
    <oldFormula>'на 01.01.2023 отч'!$A$1:$G$49</oldFormula>
  </rdn>
  <rdn rId="0" localSheetId="1" customView="1" name="Z_7B16C737_BE61_4FCE_B866_FE84979AFE0E_.wvu.Rows" hidden="1" oldHidden="1">
    <formula>'на 01.01.2023 отч'!$40:$40</formula>
    <oldFormula>'на 01.01.2023 отч'!$40:$40</oldFormula>
  </rdn>
  <rcv guid="{7B16C737-BE61-4FCE-B866-FE84979AFE0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46:C49">
    <dxf>
      <fill>
        <patternFill patternType="none">
          <bgColor auto="1"/>
        </patternFill>
      </fill>
    </dxf>
  </rfmt>
  <rfmt sheetId="1" sqref="E46:E49">
    <dxf>
      <fill>
        <patternFill patternType="none">
          <bgColor auto="1"/>
        </patternFill>
      </fill>
    </dxf>
  </rfmt>
  <rdn rId="0" localSheetId="1" customView="1" name="Z_0D31A162_4486_4820_B225_62489B765053_.wvu.PrintArea" hidden="1" oldHidden="1">
    <formula>'на 01.01.2023 отч'!$A$1:$G$49</formula>
  </rdn>
  <rdn rId="0" localSheetId="1" customView="1" name="Z_0D31A162_4486_4820_B225_62489B765053_.wvu.Rows" hidden="1" oldHidden="1">
    <formula>'на 01.01.2023 отч'!$40:$40</formula>
  </rdn>
  <rcv guid="{0D31A162-4486-4820-B225-62489B76505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="70" zoomScaleNormal="100" zoomScaleSheetLayoutView="70" workbookViewId="0">
      <pane ySplit="6" topLeftCell="A31" activePane="bottomLeft" state="frozen"/>
      <selection pane="bottomLeft" activeCell="L34" sqref="L34"/>
    </sheetView>
  </sheetViews>
  <sheetFormatPr defaultColWidth="9.140625" defaultRowHeight="15"/>
  <cols>
    <col min="1" max="1" width="9.140625" style="2"/>
    <col min="2" max="2" width="67.140625" style="2" customWidth="1"/>
    <col min="3" max="3" width="21.42578125" style="2" customWidth="1"/>
    <col min="4" max="4" width="18" style="4" hidden="1" customWidth="1"/>
    <col min="5" max="5" width="17.7109375" style="2" customWidth="1"/>
    <col min="6" max="6" width="20.28515625" style="2" customWidth="1"/>
    <col min="7" max="7" width="17.7109375" style="2" customWidth="1"/>
    <col min="8" max="16384" width="9.140625" style="1"/>
  </cols>
  <sheetData>
    <row r="1" spans="1:10" s="2" customFormat="1" ht="15" customHeight="1">
      <c r="D1" s="4"/>
      <c r="G1" s="59"/>
    </row>
    <row r="2" spans="1:10" s="2" customFormat="1" ht="20.25" customHeight="1">
      <c r="A2" s="71" t="s">
        <v>79</v>
      </c>
      <c r="B2" s="71"/>
      <c r="C2" s="71"/>
      <c r="D2" s="71"/>
      <c r="E2" s="71"/>
      <c r="F2" s="71"/>
      <c r="G2" s="71"/>
    </row>
    <row r="3" spans="1:10" s="2" customFormat="1" ht="15.75">
      <c r="A3" s="72" t="s">
        <v>68</v>
      </c>
      <c r="B3" s="72"/>
      <c r="C3" s="72"/>
      <c r="D3" s="72"/>
      <c r="E3" s="72"/>
      <c r="F3" s="72"/>
      <c r="G3" s="72"/>
    </row>
    <row r="4" spans="1:10" s="2" customFormat="1" ht="15.75">
      <c r="A4" s="15"/>
      <c r="B4" s="15"/>
      <c r="C4" s="51"/>
      <c r="D4" s="51"/>
      <c r="E4" s="51"/>
      <c r="F4" s="13"/>
      <c r="G4" s="14" t="s">
        <v>2</v>
      </c>
    </row>
    <row r="5" spans="1:10" ht="18.75" customHeight="1">
      <c r="A5" s="73" t="s">
        <v>0</v>
      </c>
      <c r="B5" s="73" t="s">
        <v>1</v>
      </c>
      <c r="C5" s="74" t="s">
        <v>69</v>
      </c>
      <c r="D5" s="74" t="s">
        <v>74</v>
      </c>
      <c r="E5" s="74" t="s">
        <v>73</v>
      </c>
      <c r="F5" s="74"/>
      <c r="G5" s="74"/>
      <c r="H5" s="2"/>
      <c r="I5" s="2"/>
      <c r="J5" s="2"/>
    </row>
    <row r="6" spans="1:10" ht="75">
      <c r="A6" s="73"/>
      <c r="B6" s="73"/>
      <c r="C6" s="74"/>
      <c r="D6" s="74"/>
      <c r="E6" s="52" t="s">
        <v>2</v>
      </c>
      <c r="F6" s="29" t="s">
        <v>70</v>
      </c>
      <c r="G6" s="66" t="s">
        <v>75</v>
      </c>
      <c r="H6" s="2"/>
      <c r="I6" s="2"/>
      <c r="J6" s="2"/>
    </row>
    <row r="7" spans="1:10">
      <c r="A7" s="16" t="s">
        <v>3</v>
      </c>
      <c r="B7" s="17" t="s">
        <v>4</v>
      </c>
      <c r="C7" s="30">
        <v>1</v>
      </c>
      <c r="D7" s="26"/>
      <c r="E7" s="30">
        <v>2</v>
      </c>
      <c r="F7" s="30">
        <v>3</v>
      </c>
      <c r="G7" s="30">
        <v>4</v>
      </c>
      <c r="H7" s="2"/>
      <c r="I7" s="2"/>
      <c r="J7" s="2"/>
    </row>
    <row r="8" spans="1:10" ht="20.25">
      <c r="A8" s="9" t="s">
        <v>5</v>
      </c>
      <c r="B8" s="18" t="s">
        <v>6</v>
      </c>
      <c r="C8" s="27">
        <f>C9+C16</f>
        <v>128377.5497</v>
      </c>
      <c r="D8" s="57">
        <v>117721.321</v>
      </c>
      <c r="E8" s="27">
        <f t="shared" ref="E8" si="0">E9+E16</f>
        <v>121358.145</v>
      </c>
      <c r="F8" s="27">
        <f>E8/C8*100</f>
        <v>94.532217886691754</v>
      </c>
      <c r="G8" s="27">
        <f>E8/D8*100</f>
        <v>103.0893503140353</v>
      </c>
      <c r="H8" s="2"/>
      <c r="I8" s="2"/>
    </row>
    <row r="9" spans="1:10" ht="20.25">
      <c r="A9" s="9" t="s">
        <v>7</v>
      </c>
      <c r="B9" s="18" t="s">
        <v>8</v>
      </c>
      <c r="C9" s="27">
        <v>87911.778000000006</v>
      </c>
      <c r="D9" s="57">
        <v>80909.039000000004</v>
      </c>
      <c r="E9" s="41">
        <v>82570.02</v>
      </c>
      <c r="F9" s="27">
        <f t="shared" ref="F9:F16" si="1">E9/C9*100</f>
        <v>93.923728854625139</v>
      </c>
      <c r="G9" s="27">
        <f>E9/D9*100</f>
        <v>102.05289918225328</v>
      </c>
      <c r="H9" s="2"/>
      <c r="I9" s="2"/>
    </row>
    <row r="10" spans="1:10" ht="20.25">
      <c r="A10" s="19" t="s">
        <v>9</v>
      </c>
      <c r="B10" s="20" t="s">
        <v>10</v>
      </c>
      <c r="C10" s="42">
        <v>28005.192999999999</v>
      </c>
      <c r="D10" s="56">
        <v>25481.567999999999</v>
      </c>
      <c r="E10" s="42">
        <v>17828.63</v>
      </c>
      <c r="F10" s="28">
        <f t="shared" si="1"/>
        <v>63.661871567891005</v>
      </c>
      <c r="G10" s="28">
        <f t="shared" ref="G10:G15" si="2">E10/D10*100</f>
        <v>69.966769705851704</v>
      </c>
      <c r="H10" s="2"/>
      <c r="I10" s="2"/>
    </row>
    <row r="11" spans="1:10" ht="20.25">
      <c r="A11" s="19" t="s">
        <v>11</v>
      </c>
      <c r="B11" s="20" t="s">
        <v>12</v>
      </c>
      <c r="C11" s="42">
        <v>30762.016</v>
      </c>
      <c r="D11" s="56">
        <v>28980.428</v>
      </c>
      <c r="E11" s="42">
        <v>32629.903999999999</v>
      </c>
      <c r="F11" s="28">
        <f t="shared" si="1"/>
        <v>106.07205977657641</v>
      </c>
      <c r="G11" s="28">
        <f t="shared" si="2"/>
        <v>112.59289890404656</v>
      </c>
      <c r="H11" s="2"/>
      <c r="I11" s="2"/>
    </row>
    <row r="12" spans="1:10" ht="20.25">
      <c r="A12" s="19" t="s">
        <v>13</v>
      </c>
      <c r="B12" s="20" t="s">
        <v>14</v>
      </c>
      <c r="C12" s="42">
        <v>8179.6930000000002</v>
      </c>
      <c r="D12" s="56">
        <v>7531.4960000000001</v>
      </c>
      <c r="E12" s="42">
        <v>9019.6749999999993</v>
      </c>
      <c r="F12" s="28">
        <f t="shared" si="1"/>
        <v>110.26911401198063</v>
      </c>
      <c r="G12" s="28">
        <f t="shared" si="2"/>
        <v>119.75940769270805</v>
      </c>
      <c r="H12" s="2"/>
      <c r="I12" s="2"/>
    </row>
    <row r="13" spans="1:10" ht="20.25">
      <c r="A13" s="19" t="s">
        <v>15</v>
      </c>
      <c r="B13" s="20" t="s">
        <v>16</v>
      </c>
      <c r="C13" s="42">
        <v>5314.2449999999999</v>
      </c>
      <c r="D13" s="56">
        <v>4928.2290000000003</v>
      </c>
      <c r="E13" s="42">
        <v>6092.46</v>
      </c>
      <c r="F13" s="28">
        <f t="shared" si="1"/>
        <v>114.64394283665884</v>
      </c>
      <c r="G13" s="28">
        <f t="shared" si="2"/>
        <v>123.62371959582235</v>
      </c>
      <c r="H13" s="2"/>
      <c r="I13" s="2"/>
    </row>
    <row r="14" spans="1:10" ht="20.25">
      <c r="A14" s="19" t="s">
        <v>17</v>
      </c>
      <c r="B14" s="20" t="s">
        <v>18</v>
      </c>
      <c r="C14" s="42">
        <v>1642.8009999999999</v>
      </c>
      <c r="D14" s="56">
        <v>1588.778</v>
      </c>
      <c r="E14" s="42">
        <v>1692.636</v>
      </c>
      <c r="F14" s="28">
        <f t="shared" si="1"/>
        <v>103.03353845048792</v>
      </c>
      <c r="G14" s="28">
        <f t="shared" si="2"/>
        <v>106.53697369928335</v>
      </c>
      <c r="H14" s="2"/>
      <c r="I14" s="2"/>
    </row>
    <row r="15" spans="1:10" ht="20.25">
      <c r="A15" s="19" t="s">
        <v>19</v>
      </c>
      <c r="B15" s="20" t="s">
        <v>20</v>
      </c>
      <c r="C15" s="42">
        <v>1244.5139999999999</v>
      </c>
      <c r="D15" s="56">
        <v>1095.2909999999999</v>
      </c>
      <c r="E15" s="42">
        <v>1327.703</v>
      </c>
      <c r="F15" s="28">
        <f t="shared" si="1"/>
        <v>106.68445674375701</v>
      </c>
      <c r="G15" s="28">
        <f t="shared" si="2"/>
        <v>121.21920110728566</v>
      </c>
      <c r="H15" s="2"/>
      <c r="I15" s="2"/>
    </row>
    <row r="16" spans="1:10" ht="20.25">
      <c r="A16" s="9" t="s">
        <v>21</v>
      </c>
      <c r="B16" s="18" t="s">
        <v>22</v>
      </c>
      <c r="C16" s="27">
        <v>40465.771699999998</v>
      </c>
      <c r="D16" s="57">
        <v>36812.281999999999</v>
      </c>
      <c r="E16" s="41">
        <v>38788.125</v>
      </c>
      <c r="F16" s="27">
        <f t="shared" si="1"/>
        <v>95.854158639460721</v>
      </c>
      <c r="G16" s="27">
        <f>E16/D16*100</f>
        <v>105.3673472348169</v>
      </c>
      <c r="H16" s="2"/>
      <c r="I16" s="2"/>
    </row>
    <row r="17" spans="1:9" s="2" customFormat="1" ht="15" customHeight="1">
      <c r="A17" s="21"/>
      <c r="B17" s="22"/>
      <c r="C17" s="43"/>
      <c r="D17" s="58"/>
      <c r="E17" s="44"/>
      <c r="F17" s="43"/>
      <c r="G17" s="43"/>
    </row>
    <row r="18" spans="1:9" s="2" customFormat="1" ht="20.25">
      <c r="A18" s="9" t="s">
        <v>23</v>
      </c>
      <c r="B18" s="18" t="s">
        <v>24</v>
      </c>
      <c r="C18" s="27">
        <f>C19+C27+C30+C31+C32+C33+C34</f>
        <v>133960.22506299999</v>
      </c>
      <c r="D18" s="55">
        <v>121804.31876900002</v>
      </c>
      <c r="E18" s="27">
        <f>E19+E27+E30+E31+E32+E33+E34</f>
        <v>121423.34999999998</v>
      </c>
      <c r="F18" s="27">
        <f t="shared" ref="F18:F26" si="3">E18/C18*100</f>
        <v>90.641345177567402</v>
      </c>
      <c r="G18" s="27">
        <f>E18/D18*100</f>
        <v>99.687228849641571</v>
      </c>
      <c r="H18" s="5"/>
      <c r="I18" s="5"/>
    </row>
    <row r="19" spans="1:9" s="2" customFormat="1" ht="20.25">
      <c r="A19" s="23"/>
      <c r="B19" s="22" t="s">
        <v>25</v>
      </c>
      <c r="C19" s="44">
        <f>C20+C21+C22+C23+C24+C25+C26</f>
        <v>93886.473563000007</v>
      </c>
      <c r="D19" s="58">
        <v>88514.323999999993</v>
      </c>
      <c r="E19" s="44">
        <f>E20+E21+E22+E23+E24+E25+E26</f>
        <v>89007.89499999999</v>
      </c>
      <c r="F19" s="44">
        <f t="shared" si="3"/>
        <v>94.803747144974636</v>
      </c>
      <c r="G19" s="44">
        <f>E19/D19*100</f>
        <v>100.55761709257362</v>
      </c>
      <c r="H19" s="5"/>
      <c r="I19" s="5"/>
    </row>
    <row r="20" spans="1:9" s="2" customFormat="1" ht="20.25">
      <c r="A20" s="24" t="s">
        <v>26</v>
      </c>
      <c r="B20" s="20" t="s">
        <v>27</v>
      </c>
      <c r="C20" s="42">
        <v>43668.082000000002</v>
      </c>
      <c r="D20" s="56">
        <v>39598.885999999999</v>
      </c>
      <c r="E20" s="42">
        <v>41241.163</v>
      </c>
      <c r="F20" s="45">
        <f t="shared" si="3"/>
        <v>94.442350364735503</v>
      </c>
      <c r="G20" s="45">
        <f t="shared" ref="G20:G29" si="4">E20/D20*100</f>
        <v>104.14728080986926</v>
      </c>
      <c r="H20" s="6"/>
      <c r="I20" s="6"/>
    </row>
    <row r="21" spans="1:9" s="2" customFormat="1" ht="20.25">
      <c r="A21" s="24" t="s">
        <v>28</v>
      </c>
      <c r="B21" s="20" t="s">
        <v>29</v>
      </c>
      <c r="C21" s="42">
        <v>5404.4790000000003</v>
      </c>
      <c r="D21" s="56">
        <v>4805.3990000000003</v>
      </c>
      <c r="E21" s="42">
        <v>5077.7209999999995</v>
      </c>
      <c r="F21" s="45">
        <f t="shared" si="3"/>
        <v>93.953940796143328</v>
      </c>
      <c r="G21" s="45">
        <f t="shared" si="4"/>
        <v>105.66700080471985</v>
      </c>
      <c r="H21" s="6"/>
      <c r="I21" s="6"/>
    </row>
    <row r="22" spans="1:9" s="2" customFormat="1" ht="20.25">
      <c r="A22" s="24" t="s">
        <v>30</v>
      </c>
      <c r="B22" s="20" t="s">
        <v>31</v>
      </c>
      <c r="C22" s="42">
        <v>11841.964</v>
      </c>
      <c r="D22" s="56">
        <v>14297.545</v>
      </c>
      <c r="E22" s="42">
        <v>10612.364</v>
      </c>
      <c r="F22" s="45">
        <f t="shared" si="3"/>
        <v>89.616587248534103</v>
      </c>
      <c r="G22" s="45">
        <f t="shared" si="4"/>
        <v>74.225078501239196</v>
      </c>
      <c r="H22" s="6"/>
      <c r="I22" s="6"/>
    </row>
    <row r="23" spans="1:9" s="2" customFormat="1" ht="20.25">
      <c r="A23" s="24" t="s">
        <v>32</v>
      </c>
      <c r="B23" s="20" t="s">
        <v>33</v>
      </c>
      <c r="C23" s="42">
        <v>29915.667000000001</v>
      </c>
      <c r="D23" s="56">
        <v>27185.007000000001</v>
      </c>
      <c r="E23" s="42">
        <v>29384.894</v>
      </c>
      <c r="F23" s="45">
        <f t="shared" si="3"/>
        <v>98.225769126257489</v>
      </c>
      <c r="G23" s="45">
        <f t="shared" si="4"/>
        <v>108.09228042501515</v>
      </c>
      <c r="H23" s="6"/>
      <c r="I23" s="6"/>
    </row>
    <row r="24" spans="1:9" s="2" customFormat="1" ht="19.5" customHeight="1">
      <c r="A24" s="24" t="s">
        <v>34</v>
      </c>
      <c r="B24" s="20" t="s">
        <v>35</v>
      </c>
      <c r="C24" s="42">
        <v>2691.3449999999998</v>
      </c>
      <c r="D24" s="56">
        <v>2309.7269999999999</v>
      </c>
      <c r="E24" s="42">
        <v>2330.837</v>
      </c>
      <c r="F24" s="45">
        <f t="shared" si="3"/>
        <v>86.604913156804514</v>
      </c>
      <c r="G24" s="45">
        <f t="shared" si="4"/>
        <v>100.91396082740516</v>
      </c>
      <c r="H24" s="6"/>
      <c r="I24" s="6"/>
    </row>
    <row r="25" spans="1:9" s="2" customFormat="1" ht="20.25">
      <c r="A25" s="24" t="s">
        <v>36</v>
      </c>
      <c r="B25" s="20" t="s">
        <v>37</v>
      </c>
      <c r="C25" s="42">
        <v>362.34699999999998</v>
      </c>
      <c r="D25" s="56">
        <v>317.76</v>
      </c>
      <c r="E25" s="42">
        <v>360.916</v>
      </c>
      <c r="F25" s="45">
        <f t="shared" si="3"/>
        <v>99.605074693594815</v>
      </c>
      <c r="G25" s="45">
        <f t="shared" si="4"/>
        <v>113.58131923464249</v>
      </c>
      <c r="H25" s="6"/>
      <c r="I25" s="6"/>
    </row>
    <row r="26" spans="1:9" s="2" customFormat="1" ht="40.5">
      <c r="A26" s="24" t="s">
        <v>38</v>
      </c>
      <c r="B26" s="20" t="s">
        <v>39</v>
      </c>
      <c r="C26" s="45">
        <v>2.5895630000000001</v>
      </c>
      <c r="D26" s="56"/>
      <c r="E26" s="45">
        <v>0</v>
      </c>
      <c r="F26" s="45">
        <f t="shared" si="3"/>
        <v>0</v>
      </c>
      <c r="G26" s="45"/>
      <c r="H26" s="8"/>
      <c r="I26" s="8"/>
    </row>
    <row r="27" spans="1:9" s="2" customFormat="1" ht="20.25">
      <c r="A27" s="23"/>
      <c r="B27" s="22" t="s">
        <v>40</v>
      </c>
      <c r="C27" s="44">
        <f>SUM(C28:C29)</f>
        <v>27583.359499999999</v>
      </c>
      <c r="D27" s="58">
        <v>23600.217769000003</v>
      </c>
      <c r="E27" s="44">
        <f>SUM(E28:E29)</f>
        <v>22980.767</v>
      </c>
      <c r="F27" s="44">
        <f t="shared" ref="F27:F34" si="5">E27/C27*100</f>
        <v>83.313879877467429</v>
      </c>
      <c r="G27" s="44">
        <f>E27/D27*100</f>
        <v>97.375232825971295</v>
      </c>
      <c r="H27" s="5"/>
      <c r="I27" s="5"/>
    </row>
    <row r="28" spans="1:9" s="2" customFormat="1" ht="20.25">
      <c r="A28" s="24" t="s">
        <v>41</v>
      </c>
      <c r="B28" s="20" t="s">
        <v>42</v>
      </c>
      <c r="C28" s="45">
        <v>19997.161</v>
      </c>
      <c r="D28" s="56">
        <v>18811.216</v>
      </c>
      <c r="E28" s="45">
        <v>16663.506000000001</v>
      </c>
      <c r="F28" s="45">
        <f t="shared" si="5"/>
        <v>83.329358602453624</v>
      </c>
      <c r="G28" s="45">
        <f>E28/D28*100</f>
        <v>88.582822078062378</v>
      </c>
      <c r="H28" s="6"/>
      <c r="I28" s="6"/>
    </row>
    <row r="29" spans="1:9" s="2" customFormat="1" ht="20.25">
      <c r="A29" s="24" t="s">
        <v>43</v>
      </c>
      <c r="B29" s="20" t="s">
        <v>44</v>
      </c>
      <c r="C29" s="45">
        <v>7586.1985000000004</v>
      </c>
      <c r="D29" s="56">
        <v>4789.0017690000004</v>
      </c>
      <c r="E29" s="45">
        <v>6317.2610000000004</v>
      </c>
      <c r="F29" s="45">
        <f t="shared" si="5"/>
        <v>83.273078077247789</v>
      </c>
      <c r="G29" s="45">
        <f t="shared" si="4"/>
        <v>131.9118535493696</v>
      </c>
      <c r="H29" s="6"/>
      <c r="I29" s="6"/>
    </row>
    <row r="30" spans="1:9" s="2" customFormat="1" ht="40.5">
      <c r="A30" s="24" t="s">
        <v>45</v>
      </c>
      <c r="B30" s="25" t="s">
        <v>66</v>
      </c>
      <c r="C30" s="45">
        <v>1085.8230000000001</v>
      </c>
      <c r="D30" s="61">
        <v>2164.614</v>
      </c>
      <c r="E30" s="45">
        <v>1058.587</v>
      </c>
      <c r="F30" s="45">
        <f t="shared" si="5"/>
        <v>97.49167221545315</v>
      </c>
      <c r="G30" s="45">
        <f>E30/D30*100</f>
        <v>48.904192618175799</v>
      </c>
      <c r="H30" s="6"/>
      <c r="I30" s="6"/>
    </row>
    <row r="31" spans="1:9" s="2" customFormat="1" ht="20.25">
      <c r="A31" s="24" t="s">
        <v>46</v>
      </c>
      <c r="B31" s="25" t="s">
        <v>47</v>
      </c>
      <c r="C31" s="45">
        <v>9725.0990000000002</v>
      </c>
      <c r="D31" s="61">
        <v>6322.07</v>
      </c>
      <c r="E31" s="42">
        <v>6889.8140000000003</v>
      </c>
      <c r="F31" s="45">
        <f t="shared" si="5"/>
        <v>70.845695246906999</v>
      </c>
      <c r="G31" s="45">
        <f>E31/D31*100</f>
        <v>108.98034979049585</v>
      </c>
      <c r="H31" s="6"/>
      <c r="I31" s="6"/>
    </row>
    <row r="32" spans="1:9" s="2" customFormat="1" ht="20.25">
      <c r="A32" s="24" t="s">
        <v>48</v>
      </c>
      <c r="B32" s="25" t="s">
        <v>49</v>
      </c>
      <c r="C32" s="45">
        <v>29.352</v>
      </c>
      <c r="D32" s="61">
        <v>42.823</v>
      </c>
      <c r="E32" s="42">
        <v>29.298999999999999</v>
      </c>
      <c r="F32" s="45">
        <f t="shared" si="5"/>
        <v>99.819433088034884</v>
      </c>
      <c r="G32" s="45">
        <f>E32/D32*100</f>
        <v>68.418840342806433</v>
      </c>
      <c r="H32" s="6"/>
      <c r="I32" s="6"/>
    </row>
    <row r="33" spans="1:9" s="35" customFormat="1" ht="40.5">
      <c r="A33" s="32" t="s">
        <v>50</v>
      </c>
      <c r="B33" s="33" t="s">
        <v>51</v>
      </c>
      <c r="C33" s="46">
        <v>1526.6389999999999</v>
      </c>
      <c r="D33" s="61">
        <v>1059.3009999999999</v>
      </c>
      <c r="E33" s="47">
        <v>1357.03</v>
      </c>
      <c r="F33" s="46">
        <f t="shared" si="5"/>
        <v>88.890038836948364</v>
      </c>
      <c r="G33" s="46">
        <f>E33/D33*100</f>
        <v>128.10617567622424</v>
      </c>
      <c r="H33" s="34"/>
      <c r="I33" s="34"/>
    </row>
    <row r="34" spans="1:9" s="2" customFormat="1" ht="21" customHeight="1">
      <c r="A34" s="24" t="s">
        <v>52</v>
      </c>
      <c r="B34" s="25" t="s">
        <v>53</v>
      </c>
      <c r="C34" s="45">
        <v>123.479</v>
      </c>
      <c r="D34" s="61">
        <v>100.96899999999999</v>
      </c>
      <c r="E34" s="45">
        <v>99.957999999999998</v>
      </c>
      <c r="F34" s="45">
        <f t="shared" si="5"/>
        <v>80.951416840110468</v>
      </c>
      <c r="G34" s="45">
        <f>E34/D34*100</f>
        <v>98.998702572076581</v>
      </c>
      <c r="H34" s="6"/>
      <c r="I34" s="6"/>
    </row>
    <row r="35" spans="1:9" s="2" customFormat="1" ht="9.75" customHeight="1">
      <c r="A35" s="24"/>
      <c r="B35" s="25"/>
      <c r="C35" s="45"/>
      <c r="D35" s="61"/>
      <c r="E35" s="45"/>
      <c r="F35" s="45"/>
      <c r="G35" s="45"/>
    </row>
    <row r="36" spans="1:9" s="2" customFormat="1" ht="20.25">
      <c r="A36" s="9" t="s">
        <v>54</v>
      </c>
      <c r="B36" s="18" t="s">
        <v>55</v>
      </c>
      <c r="C36" s="27">
        <f>C8-C18</f>
        <v>-5582.6753629999876</v>
      </c>
      <c r="D36" s="65">
        <v>-4082.9977690000233</v>
      </c>
      <c r="E36" s="41">
        <f>E8-E18</f>
        <v>-65.204999999972642</v>
      </c>
      <c r="F36" s="27"/>
      <c r="G36" s="27"/>
      <c r="H36" s="7"/>
    </row>
    <row r="37" spans="1:9" s="2" customFormat="1" ht="6.75" customHeight="1">
      <c r="A37" s="9"/>
      <c r="B37" s="18"/>
      <c r="C37" s="41"/>
      <c r="D37" s="65"/>
      <c r="E37" s="65"/>
      <c r="F37" s="41"/>
      <c r="G37" s="41"/>
    </row>
    <row r="38" spans="1:9" s="3" customFormat="1" ht="40.5">
      <c r="A38" s="9" t="s">
        <v>56</v>
      </c>
      <c r="B38" s="31" t="s">
        <v>57</v>
      </c>
      <c r="C38" s="63">
        <v>71349.752399999998</v>
      </c>
      <c r="D38" s="62">
        <v>63052.326999999997</v>
      </c>
      <c r="E38" s="62">
        <v>68749.752407129999</v>
      </c>
      <c r="F38" s="28"/>
      <c r="G38" s="28"/>
    </row>
    <row r="39" spans="1:9" s="3" customFormat="1" ht="39" customHeight="1">
      <c r="A39" s="19" t="s">
        <v>58</v>
      </c>
      <c r="B39" s="38" t="s">
        <v>72</v>
      </c>
      <c r="C39" s="49">
        <v>99.1</v>
      </c>
      <c r="D39" s="49">
        <v>94.5</v>
      </c>
      <c r="E39" s="49">
        <v>104.5</v>
      </c>
      <c r="F39" s="49"/>
      <c r="G39" s="28"/>
    </row>
    <row r="40" spans="1:9" s="2" customFormat="1" ht="31.5" hidden="1" customHeight="1">
      <c r="A40" s="19"/>
      <c r="B40" s="39"/>
      <c r="C40" s="45"/>
      <c r="D40" s="67"/>
      <c r="E40" s="45"/>
      <c r="F40" s="45"/>
      <c r="G40" s="45"/>
    </row>
    <row r="41" spans="1:9" s="2" customFormat="1" ht="20.25">
      <c r="A41" s="9"/>
      <c r="B41" s="40" t="s">
        <v>59</v>
      </c>
      <c r="C41" s="41"/>
      <c r="D41" s="65"/>
      <c r="E41" s="41"/>
      <c r="F41" s="41"/>
      <c r="G41" s="41"/>
    </row>
    <row r="42" spans="1:9" s="2" customFormat="1" ht="20.25">
      <c r="A42" s="9" t="s">
        <v>60</v>
      </c>
      <c r="B42" s="60" t="s">
        <v>76</v>
      </c>
      <c r="C42" s="63">
        <f>47313.8+1419.86</f>
        <v>48733.66</v>
      </c>
      <c r="D42" s="62">
        <v>44773.401319999997</v>
      </c>
      <c r="E42" s="62">
        <v>47543.889427299997</v>
      </c>
      <c r="F42" s="50">
        <f t="shared" ref="F42:F48" si="6">E42/C42*100</f>
        <v>97.558626680819771</v>
      </c>
      <c r="G42" s="50">
        <v>106.2</v>
      </c>
    </row>
    <row r="43" spans="1:9" ht="81">
      <c r="A43" s="9" t="s">
        <v>61</v>
      </c>
      <c r="B43" s="60" t="s">
        <v>77</v>
      </c>
      <c r="C43" s="62">
        <f>C44+C45</f>
        <v>2228</v>
      </c>
      <c r="D43" s="62">
        <v>3349.1</v>
      </c>
      <c r="E43" s="62">
        <f>E44+E45</f>
        <v>2176.5</v>
      </c>
      <c r="F43" s="41">
        <f t="shared" si="6"/>
        <v>97.688509874326741</v>
      </c>
      <c r="G43" s="41">
        <f t="shared" ref="G43" si="7">E43/D43*100</f>
        <v>64.987608611268698</v>
      </c>
      <c r="H43" s="2"/>
      <c r="I43" s="2"/>
    </row>
    <row r="44" spans="1:9" ht="20.25">
      <c r="A44" s="36"/>
      <c r="B44" s="37" t="s">
        <v>62</v>
      </c>
      <c r="C44" s="70">
        <v>710.7</v>
      </c>
      <c r="D44" s="68">
        <v>1515.3</v>
      </c>
      <c r="E44" s="70">
        <v>686.2</v>
      </c>
      <c r="F44" s="54">
        <f t="shared" si="6"/>
        <v>96.55269452652314</v>
      </c>
      <c r="G44" s="54">
        <f t="shared" ref="G44" si="8">E44/D44*100</f>
        <v>45.28476209331486</v>
      </c>
      <c r="H44" s="2"/>
      <c r="I44" s="2"/>
    </row>
    <row r="45" spans="1:9" ht="20.25">
      <c r="A45" s="36"/>
      <c r="B45" s="37" t="s">
        <v>63</v>
      </c>
      <c r="C45" s="70">
        <v>1517.3</v>
      </c>
      <c r="D45" s="68">
        <v>1833.8</v>
      </c>
      <c r="E45" s="70">
        <v>1490.3</v>
      </c>
      <c r="F45" s="54">
        <f t="shared" si="6"/>
        <v>98.220523297963496</v>
      </c>
      <c r="G45" s="54">
        <f>E45/D45*100</f>
        <v>81.268404406151163</v>
      </c>
      <c r="H45" s="2"/>
      <c r="I45" s="2"/>
    </row>
    <row r="46" spans="1:9" s="2" customFormat="1" ht="60.75">
      <c r="A46" s="9" t="s">
        <v>64</v>
      </c>
      <c r="B46" s="60" t="s">
        <v>78</v>
      </c>
      <c r="C46" s="62">
        <f>C47+C48</f>
        <v>10883</v>
      </c>
      <c r="D46" s="62">
        <v>6545.6</v>
      </c>
      <c r="E46" s="62">
        <f>E47+E48</f>
        <v>7741</v>
      </c>
      <c r="F46" s="48">
        <f t="shared" si="6"/>
        <v>71.129284204722964</v>
      </c>
      <c r="G46" s="41">
        <f>E46/D46*100</f>
        <v>118.26264971889513</v>
      </c>
      <c r="H46" s="7"/>
    </row>
    <row r="47" spans="1:9" s="2" customFormat="1" ht="20.25">
      <c r="A47" s="36"/>
      <c r="B47" s="37" t="s">
        <v>62</v>
      </c>
      <c r="C47" s="64">
        <v>4774</v>
      </c>
      <c r="D47" s="64">
        <v>2380.8000000000002</v>
      </c>
      <c r="E47" s="64">
        <f>2589+86</f>
        <v>2675</v>
      </c>
      <c r="F47" s="53">
        <f t="shared" si="6"/>
        <v>56.032677000418943</v>
      </c>
      <c r="G47" s="45">
        <f>E47/D47*100</f>
        <v>112.35719086021506</v>
      </c>
    </row>
    <row r="48" spans="1:9" s="2" customFormat="1" ht="40.5">
      <c r="A48" s="36"/>
      <c r="B48" s="37" t="s">
        <v>67</v>
      </c>
      <c r="C48" s="64">
        <v>6109</v>
      </c>
      <c r="D48" s="64">
        <v>4164.8</v>
      </c>
      <c r="E48" s="64">
        <f>5092-26</f>
        <v>5066</v>
      </c>
      <c r="F48" s="53">
        <f t="shared" si="6"/>
        <v>82.926829268292678</v>
      </c>
      <c r="G48" s="53">
        <f>E48/D48*100</f>
        <v>121.63849404533231</v>
      </c>
    </row>
    <row r="49" spans="1:9" s="2" customFormat="1" ht="40.5">
      <c r="A49" s="9" t="s">
        <v>65</v>
      </c>
      <c r="B49" s="31" t="s">
        <v>71</v>
      </c>
      <c r="C49" s="65">
        <v>11028.105049399999</v>
      </c>
      <c r="D49" s="62">
        <v>9793.9328100000002</v>
      </c>
      <c r="E49" s="69">
        <v>7546.2570500000002</v>
      </c>
      <c r="F49" s="41">
        <f>E49/C49*100</f>
        <v>68.427504237553165</v>
      </c>
      <c r="G49" s="41">
        <f>E49/D49*100</f>
        <v>77.0503248939483</v>
      </c>
      <c r="H49" s="12"/>
      <c r="I49" s="12"/>
    </row>
    <row r="50" spans="1:9" s="2" customFormat="1" ht="18.75">
      <c r="A50" s="10"/>
      <c r="B50" s="10"/>
      <c r="C50" s="10"/>
      <c r="D50" s="11"/>
      <c r="E50" s="10"/>
      <c r="F50" s="10"/>
      <c r="G50" s="10"/>
    </row>
    <row r="51" spans="1:9" s="2" customFormat="1">
      <c r="D51" s="4"/>
    </row>
    <row r="52" spans="1:9" s="2" customFormat="1">
      <c r="D52" s="4"/>
    </row>
    <row r="53" spans="1:9" s="2" customFormat="1">
      <c r="D53" s="4"/>
    </row>
    <row r="54" spans="1:9" s="2" customFormat="1">
      <c r="D54" s="4"/>
    </row>
    <row r="55" spans="1:9" s="2" customFormat="1">
      <c r="D55" s="4"/>
    </row>
    <row r="56" spans="1:9" s="2" customFormat="1">
      <c r="D56" s="4"/>
    </row>
    <row r="57" spans="1:9" s="2" customFormat="1">
      <c r="D57" s="4"/>
    </row>
    <row r="58" spans="1:9" s="2" customFormat="1">
      <c r="D58" s="4"/>
    </row>
    <row r="59" spans="1:9" s="2" customFormat="1">
      <c r="D59" s="4"/>
    </row>
    <row r="60" spans="1:9" s="2" customFormat="1">
      <c r="D60" s="4"/>
    </row>
    <row r="61" spans="1:9" s="2" customFormat="1">
      <c r="D61" s="4"/>
    </row>
    <row r="62" spans="1:9" s="2" customFormat="1">
      <c r="D62" s="4"/>
    </row>
    <row r="63" spans="1:9" s="2" customFormat="1">
      <c r="D63" s="4"/>
    </row>
    <row r="64" spans="1:9" s="2" customFormat="1">
      <c r="D64" s="4"/>
    </row>
    <row r="65" spans="4:4" s="2" customFormat="1">
      <c r="D65" s="4"/>
    </row>
    <row r="66" spans="4:4" s="2" customFormat="1">
      <c r="D66" s="4"/>
    </row>
    <row r="67" spans="4:4" s="2" customFormat="1">
      <c r="D67" s="4"/>
    </row>
    <row r="68" spans="4:4" s="2" customFormat="1">
      <c r="D68" s="4"/>
    </row>
    <row r="69" spans="4:4" s="2" customFormat="1">
      <c r="D69" s="4"/>
    </row>
    <row r="70" spans="4:4" s="2" customFormat="1">
      <c r="D70" s="4"/>
    </row>
    <row r="71" spans="4:4" s="2" customFormat="1">
      <c r="D71" s="4"/>
    </row>
    <row r="72" spans="4:4" s="2" customFormat="1">
      <c r="D72" s="4"/>
    </row>
    <row r="73" spans="4:4" s="2" customFormat="1">
      <c r="D73" s="4"/>
    </row>
    <row r="74" spans="4:4" s="2" customFormat="1">
      <c r="D74" s="4"/>
    </row>
    <row r="75" spans="4:4" s="2" customFormat="1">
      <c r="D75" s="4"/>
    </row>
    <row r="76" spans="4:4" s="2" customFormat="1">
      <c r="D76" s="4"/>
    </row>
    <row r="77" spans="4:4" s="2" customFormat="1">
      <c r="D77" s="4"/>
    </row>
    <row r="78" spans="4:4" s="2" customFormat="1">
      <c r="D78" s="4"/>
    </row>
    <row r="79" spans="4:4" s="2" customFormat="1">
      <c r="D79" s="4"/>
    </row>
    <row r="80" spans="4:4" s="2" customFormat="1">
      <c r="D80" s="4"/>
    </row>
    <row r="81" spans="4:4" s="2" customFormat="1">
      <c r="D81" s="4"/>
    </row>
    <row r="82" spans="4:4" s="2" customFormat="1">
      <c r="D82" s="4"/>
    </row>
    <row r="83" spans="4:4" s="2" customFormat="1">
      <c r="D83" s="4"/>
    </row>
    <row r="84" spans="4:4" s="2" customFormat="1">
      <c r="D84" s="4"/>
    </row>
    <row r="85" spans="4:4" s="2" customFormat="1">
      <c r="D85" s="4"/>
    </row>
    <row r="86" spans="4:4" s="2" customFormat="1">
      <c r="D86" s="4"/>
    </row>
    <row r="87" spans="4:4" s="2" customFormat="1">
      <c r="D87" s="4"/>
    </row>
    <row r="88" spans="4:4" s="2" customFormat="1">
      <c r="D88" s="4"/>
    </row>
    <row r="89" spans="4:4" s="2" customFormat="1">
      <c r="D89" s="4"/>
    </row>
    <row r="90" spans="4:4" s="2" customFormat="1">
      <c r="D90" s="4"/>
    </row>
    <row r="91" spans="4:4" s="2" customFormat="1">
      <c r="D91" s="4"/>
    </row>
    <row r="92" spans="4:4" s="2" customFormat="1">
      <c r="D92" s="4"/>
    </row>
    <row r="93" spans="4:4" s="2" customFormat="1">
      <c r="D93" s="4"/>
    </row>
    <row r="94" spans="4:4" s="2" customFormat="1">
      <c r="D94" s="4"/>
    </row>
    <row r="95" spans="4:4" s="2" customFormat="1">
      <c r="D95" s="4"/>
    </row>
    <row r="96" spans="4:4" s="2" customFormat="1">
      <c r="D96" s="4"/>
    </row>
    <row r="97" spans="4:4" s="2" customFormat="1">
      <c r="D97" s="4"/>
    </row>
    <row r="98" spans="4:4" s="2" customFormat="1">
      <c r="D98" s="4"/>
    </row>
    <row r="99" spans="4:4" s="2" customFormat="1">
      <c r="D99" s="4"/>
    </row>
    <row r="100" spans="4:4" s="2" customFormat="1">
      <c r="D100" s="4"/>
    </row>
    <row r="101" spans="4:4" s="2" customFormat="1">
      <c r="D101" s="4"/>
    </row>
    <row r="102" spans="4:4" s="2" customFormat="1">
      <c r="D102" s="4"/>
    </row>
    <row r="103" spans="4:4" s="2" customFormat="1">
      <c r="D103" s="4"/>
    </row>
    <row r="104" spans="4:4" s="2" customFormat="1">
      <c r="D104" s="4"/>
    </row>
    <row r="105" spans="4:4" s="2" customFormat="1">
      <c r="D105" s="4"/>
    </row>
    <row r="106" spans="4:4" s="2" customFormat="1">
      <c r="D106" s="4"/>
    </row>
    <row r="107" spans="4:4" s="2" customFormat="1">
      <c r="D107" s="4"/>
    </row>
    <row r="108" spans="4:4" s="2" customFormat="1">
      <c r="D108" s="4"/>
    </row>
    <row r="109" spans="4:4" s="2" customFormat="1">
      <c r="D109" s="4"/>
    </row>
    <row r="110" spans="4:4" s="2" customFormat="1">
      <c r="D110" s="4"/>
    </row>
    <row r="111" spans="4:4" s="2" customFormat="1">
      <c r="D111" s="4"/>
    </row>
    <row r="112" spans="4:4" s="2" customFormat="1">
      <c r="D112" s="4"/>
    </row>
    <row r="113" spans="4:4" s="2" customFormat="1">
      <c r="D113" s="4"/>
    </row>
    <row r="114" spans="4:4" s="2" customFormat="1">
      <c r="D114" s="4"/>
    </row>
    <row r="115" spans="4:4" s="2" customFormat="1">
      <c r="D115" s="4"/>
    </row>
    <row r="116" spans="4:4" s="2" customFormat="1">
      <c r="D116" s="4"/>
    </row>
    <row r="117" spans="4:4" s="2" customFormat="1">
      <c r="D117" s="4"/>
    </row>
    <row r="118" spans="4:4" s="2" customFormat="1">
      <c r="D118" s="4"/>
    </row>
    <row r="119" spans="4:4" s="2" customFormat="1">
      <c r="D119" s="4"/>
    </row>
    <row r="120" spans="4:4" s="2" customFormat="1">
      <c r="D120" s="4"/>
    </row>
    <row r="121" spans="4:4" s="2" customFormat="1">
      <c r="D121" s="4"/>
    </row>
    <row r="122" spans="4:4" s="2" customFormat="1">
      <c r="D122" s="4"/>
    </row>
    <row r="123" spans="4:4" s="2" customFormat="1">
      <c r="D123" s="4"/>
    </row>
    <row r="124" spans="4:4" s="2" customFormat="1">
      <c r="D124" s="4"/>
    </row>
    <row r="125" spans="4:4" s="2" customFormat="1">
      <c r="D125" s="4"/>
    </row>
    <row r="126" spans="4:4" s="2" customFormat="1">
      <c r="D126" s="4"/>
    </row>
    <row r="127" spans="4:4" s="2" customFormat="1">
      <c r="D127" s="4"/>
    </row>
    <row r="128" spans="4:4" s="2" customFormat="1">
      <c r="D128" s="4"/>
    </row>
    <row r="129" spans="4:4" s="2" customFormat="1">
      <c r="D129" s="4"/>
    </row>
    <row r="130" spans="4:4" s="2" customFormat="1">
      <c r="D130" s="4"/>
    </row>
    <row r="131" spans="4:4" s="2" customFormat="1">
      <c r="D131" s="4"/>
    </row>
    <row r="132" spans="4:4" s="2" customFormat="1">
      <c r="D132" s="4"/>
    </row>
    <row r="133" spans="4:4" s="2" customFormat="1">
      <c r="D133" s="4"/>
    </row>
    <row r="134" spans="4:4" s="2" customFormat="1">
      <c r="D134" s="4"/>
    </row>
    <row r="135" spans="4:4" s="2" customFormat="1">
      <c r="D135" s="4"/>
    </row>
    <row r="136" spans="4:4" s="2" customFormat="1">
      <c r="D136" s="4"/>
    </row>
    <row r="137" spans="4:4" s="2" customFormat="1">
      <c r="D137" s="4"/>
    </row>
    <row r="138" spans="4:4" s="2" customFormat="1">
      <c r="D138" s="4"/>
    </row>
    <row r="139" spans="4:4" s="2" customFormat="1">
      <c r="D139" s="4"/>
    </row>
    <row r="140" spans="4:4" s="2" customFormat="1">
      <c r="D140" s="4"/>
    </row>
    <row r="141" spans="4:4" s="2" customFormat="1">
      <c r="D141" s="4"/>
    </row>
    <row r="142" spans="4:4" s="2" customFormat="1">
      <c r="D142" s="4"/>
    </row>
    <row r="143" spans="4:4" s="2" customFormat="1">
      <c r="D143" s="4"/>
    </row>
    <row r="144" spans="4:4" s="2" customFormat="1">
      <c r="D144" s="4"/>
    </row>
    <row r="145" spans="4:4" s="2" customFormat="1">
      <c r="D145" s="4"/>
    </row>
    <row r="146" spans="4:4" s="2" customFormat="1">
      <c r="D146" s="4"/>
    </row>
    <row r="147" spans="4:4" s="2" customFormat="1">
      <c r="D147" s="4"/>
    </row>
    <row r="148" spans="4:4" s="2" customFormat="1">
      <c r="D148" s="4"/>
    </row>
    <row r="149" spans="4:4" s="2" customFormat="1">
      <c r="D149" s="4"/>
    </row>
    <row r="150" spans="4:4" s="2" customFormat="1">
      <c r="D150" s="4"/>
    </row>
    <row r="151" spans="4:4" s="2" customFormat="1">
      <c r="D151" s="4"/>
    </row>
    <row r="152" spans="4:4" s="2" customFormat="1">
      <c r="D152" s="4"/>
    </row>
    <row r="153" spans="4:4" s="2" customFormat="1">
      <c r="D153" s="4"/>
    </row>
    <row r="154" spans="4:4" s="2" customFormat="1">
      <c r="D154" s="4"/>
    </row>
    <row r="155" spans="4:4" s="2" customFormat="1">
      <c r="D155" s="4"/>
    </row>
    <row r="156" spans="4:4" s="2" customFormat="1">
      <c r="D156" s="4"/>
    </row>
    <row r="157" spans="4:4" s="2" customFormat="1">
      <c r="D157" s="4"/>
    </row>
    <row r="158" spans="4:4" s="2" customFormat="1">
      <c r="D158" s="4"/>
    </row>
    <row r="159" spans="4:4" s="2" customFormat="1">
      <c r="D159" s="4"/>
    </row>
    <row r="160" spans="4:4" s="2" customFormat="1">
      <c r="D160" s="4"/>
    </row>
    <row r="161" spans="4:4" s="2" customFormat="1">
      <c r="D161" s="4"/>
    </row>
    <row r="162" spans="4:4" s="2" customFormat="1">
      <c r="D162" s="4"/>
    </row>
    <row r="163" spans="4:4" s="2" customFormat="1">
      <c r="D163" s="4"/>
    </row>
    <row r="164" spans="4:4" s="2" customFormat="1">
      <c r="D164" s="4"/>
    </row>
    <row r="165" spans="4:4" s="2" customFormat="1">
      <c r="D165" s="4"/>
    </row>
    <row r="166" spans="4:4" s="2" customFormat="1">
      <c r="D166" s="4"/>
    </row>
    <row r="167" spans="4:4" s="2" customFormat="1">
      <c r="D167" s="4"/>
    </row>
    <row r="168" spans="4:4" s="2" customFormat="1">
      <c r="D168" s="4"/>
    </row>
    <row r="169" spans="4:4" s="2" customFormat="1">
      <c r="D169" s="4"/>
    </row>
    <row r="170" spans="4:4" s="2" customFormat="1">
      <c r="D170" s="4"/>
    </row>
    <row r="171" spans="4:4" s="2" customFormat="1">
      <c r="D171" s="4"/>
    </row>
    <row r="172" spans="4:4" s="2" customFormat="1">
      <c r="D172" s="4"/>
    </row>
    <row r="173" spans="4:4" s="2" customFormat="1">
      <c r="D173" s="4"/>
    </row>
    <row r="174" spans="4:4" s="2" customFormat="1">
      <c r="D174" s="4"/>
    </row>
    <row r="175" spans="4:4" s="2" customFormat="1">
      <c r="D175" s="4"/>
    </row>
    <row r="176" spans="4:4" s="2" customFormat="1">
      <c r="D176" s="4"/>
    </row>
    <row r="177" spans="4:4" s="2" customFormat="1">
      <c r="D177" s="4"/>
    </row>
    <row r="178" spans="4:4" s="2" customFormat="1">
      <c r="D178" s="4"/>
    </row>
    <row r="179" spans="4:4" s="2" customFormat="1">
      <c r="D179" s="4"/>
    </row>
    <row r="180" spans="4:4" s="2" customFormat="1">
      <c r="D180" s="4"/>
    </row>
    <row r="181" spans="4:4" s="2" customFormat="1">
      <c r="D181" s="4"/>
    </row>
    <row r="182" spans="4:4" s="2" customFormat="1">
      <c r="D182" s="4"/>
    </row>
    <row r="183" spans="4:4" s="2" customFormat="1">
      <c r="D183" s="4"/>
    </row>
    <row r="184" spans="4:4" s="2" customFormat="1">
      <c r="D184" s="4"/>
    </row>
    <row r="185" spans="4:4" s="2" customFormat="1">
      <c r="D185" s="4"/>
    </row>
    <row r="186" spans="4:4" s="2" customFormat="1">
      <c r="D186" s="4"/>
    </row>
    <row r="187" spans="4:4" s="2" customFormat="1">
      <c r="D187" s="4"/>
    </row>
    <row r="188" spans="4:4" s="2" customFormat="1">
      <c r="D188" s="4"/>
    </row>
    <row r="189" spans="4:4" s="2" customFormat="1">
      <c r="D189" s="4"/>
    </row>
    <row r="190" spans="4:4" s="2" customFormat="1">
      <c r="D190" s="4"/>
    </row>
    <row r="191" spans="4:4" s="2" customFormat="1">
      <c r="D191" s="4"/>
    </row>
    <row r="192" spans="4:4" s="2" customFormat="1">
      <c r="D192" s="4"/>
    </row>
    <row r="193" spans="4:4" s="2" customFormat="1">
      <c r="D193" s="4"/>
    </row>
    <row r="194" spans="4:4" s="2" customFormat="1">
      <c r="D194" s="4"/>
    </row>
    <row r="195" spans="4:4" s="2" customFormat="1">
      <c r="D195" s="4"/>
    </row>
    <row r="196" spans="4:4" s="2" customFormat="1">
      <c r="D196" s="4"/>
    </row>
    <row r="197" spans="4:4" s="2" customFormat="1">
      <c r="D197" s="4"/>
    </row>
    <row r="198" spans="4:4" s="2" customFormat="1">
      <c r="D198" s="4"/>
    </row>
    <row r="199" spans="4:4" s="2" customFormat="1">
      <c r="D199" s="4"/>
    </row>
    <row r="200" spans="4:4" s="2" customFormat="1">
      <c r="D200" s="4"/>
    </row>
    <row r="201" spans="4:4" s="2" customFormat="1">
      <c r="D201" s="4"/>
    </row>
    <row r="202" spans="4:4" s="2" customFormat="1">
      <c r="D202" s="4"/>
    </row>
    <row r="203" spans="4:4" s="2" customFormat="1">
      <c r="D203" s="4"/>
    </row>
    <row r="204" spans="4:4" s="2" customFormat="1">
      <c r="D204" s="4"/>
    </row>
    <row r="205" spans="4:4" s="2" customFormat="1">
      <c r="D205" s="4"/>
    </row>
    <row r="206" spans="4:4" s="2" customFormat="1">
      <c r="D206" s="4"/>
    </row>
    <row r="207" spans="4:4" s="2" customFormat="1">
      <c r="D207" s="4"/>
    </row>
    <row r="208" spans="4:4" s="2" customFormat="1">
      <c r="D208" s="4"/>
    </row>
    <row r="209" spans="4:4" s="2" customFormat="1">
      <c r="D209" s="4"/>
    </row>
    <row r="210" spans="4:4" s="2" customFormat="1">
      <c r="D210" s="4"/>
    </row>
    <row r="211" spans="4:4" s="2" customFormat="1">
      <c r="D211" s="4"/>
    </row>
    <row r="212" spans="4:4" s="2" customFormat="1">
      <c r="D212" s="4"/>
    </row>
    <row r="213" spans="4:4" s="2" customFormat="1">
      <c r="D213" s="4"/>
    </row>
    <row r="214" spans="4:4" s="2" customFormat="1">
      <c r="D214" s="4"/>
    </row>
    <row r="215" spans="4:4" s="2" customFormat="1">
      <c r="D215" s="4"/>
    </row>
    <row r="216" spans="4:4" s="2" customFormat="1">
      <c r="D216" s="4"/>
    </row>
    <row r="217" spans="4:4" s="2" customFormat="1">
      <c r="D217" s="4"/>
    </row>
    <row r="218" spans="4:4" s="2" customFormat="1">
      <c r="D218" s="4"/>
    </row>
    <row r="219" spans="4:4" s="2" customFormat="1">
      <c r="D219" s="4"/>
    </row>
    <row r="220" spans="4:4" s="2" customFormat="1">
      <c r="D220" s="4"/>
    </row>
    <row r="221" spans="4:4" s="2" customFormat="1">
      <c r="D221" s="4"/>
    </row>
    <row r="222" spans="4:4" s="2" customFormat="1">
      <c r="D222" s="4"/>
    </row>
    <row r="223" spans="4:4" s="2" customFormat="1">
      <c r="D223" s="4"/>
    </row>
    <row r="224" spans="4:4" s="2" customFormat="1">
      <c r="D224" s="4"/>
    </row>
    <row r="225" spans="4:4" s="2" customFormat="1">
      <c r="D225" s="4"/>
    </row>
    <row r="226" spans="4:4" s="2" customFormat="1">
      <c r="D226" s="4"/>
    </row>
    <row r="227" spans="4:4" s="2" customFormat="1">
      <c r="D227" s="4"/>
    </row>
    <row r="228" spans="4:4" s="2" customFormat="1">
      <c r="D228" s="4"/>
    </row>
    <row r="229" spans="4:4" s="2" customFormat="1">
      <c r="D229" s="4"/>
    </row>
    <row r="230" spans="4:4" s="2" customFormat="1">
      <c r="D230" s="4"/>
    </row>
    <row r="231" spans="4:4" s="2" customFormat="1">
      <c r="D231" s="4"/>
    </row>
    <row r="232" spans="4:4" s="2" customFormat="1">
      <c r="D232" s="4"/>
    </row>
    <row r="233" spans="4:4" s="2" customFormat="1">
      <c r="D233" s="4"/>
    </row>
    <row r="234" spans="4:4" s="2" customFormat="1">
      <c r="D234" s="4"/>
    </row>
    <row r="235" spans="4:4" s="2" customFormat="1">
      <c r="D235" s="4"/>
    </row>
    <row r="236" spans="4:4" s="2" customFormat="1">
      <c r="D236" s="4"/>
    </row>
    <row r="237" spans="4:4" s="2" customFormat="1">
      <c r="D237" s="4"/>
    </row>
    <row r="238" spans="4:4" s="2" customFormat="1">
      <c r="D238" s="4"/>
    </row>
    <row r="239" spans="4:4" s="2" customFormat="1">
      <c r="D239" s="4"/>
    </row>
    <row r="240" spans="4:4" s="2" customFormat="1">
      <c r="D240" s="4"/>
    </row>
    <row r="241" spans="4:4" s="2" customFormat="1">
      <c r="D241" s="4"/>
    </row>
    <row r="242" spans="4:4" s="2" customFormat="1">
      <c r="D242" s="4"/>
    </row>
    <row r="243" spans="4:4" s="2" customFormat="1">
      <c r="D243" s="4"/>
    </row>
    <row r="244" spans="4:4" s="2" customFormat="1">
      <c r="D244" s="4"/>
    </row>
    <row r="245" spans="4:4" s="2" customFormat="1">
      <c r="D245" s="4"/>
    </row>
    <row r="246" spans="4:4" s="2" customFormat="1">
      <c r="D246" s="4"/>
    </row>
    <row r="247" spans="4:4" s="2" customFormat="1">
      <c r="D247" s="4"/>
    </row>
    <row r="248" spans="4:4" s="2" customFormat="1">
      <c r="D248" s="4"/>
    </row>
    <row r="249" spans="4:4" s="2" customFormat="1">
      <c r="D249" s="4"/>
    </row>
    <row r="250" spans="4:4" s="2" customFormat="1">
      <c r="D250" s="4"/>
    </row>
    <row r="251" spans="4:4" s="2" customFormat="1">
      <c r="D251" s="4"/>
    </row>
    <row r="252" spans="4:4" s="2" customFormat="1">
      <c r="D252" s="4"/>
    </row>
    <row r="253" spans="4:4" s="2" customFormat="1">
      <c r="D253" s="4"/>
    </row>
    <row r="254" spans="4:4" s="2" customFormat="1">
      <c r="D254" s="4"/>
    </row>
    <row r="255" spans="4:4" s="2" customFormat="1">
      <c r="D255" s="4"/>
    </row>
    <row r="256" spans="4:4" s="2" customFormat="1">
      <c r="D256" s="4"/>
    </row>
    <row r="257" spans="4:4" s="2" customFormat="1">
      <c r="D257" s="4"/>
    </row>
    <row r="258" spans="4:4" s="2" customFormat="1">
      <c r="D258" s="4"/>
    </row>
    <row r="259" spans="4:4" s="2" customFormat="1">
      <c r="D259" s="4"/>
    </row>
    <row r="260" spans="4:4" s="2" customFormat="1">
      <c r="D260" s="4"/>
    </row>
    <row r="261" spans="4:4" s="2" customFormat="1">
      <c r="D261" s="4"/>
    </row>
    <row r="262" spans="4:4" s="2" customFormat="1">
      <c r="D262" s="4"/>
    </row>
    <row r="263" spans="4:4" s="2" customFormat="1">
      <c r="D263" s="4"/>
    </row>
    <row r="264" spans="4:4" s="2" customFormat="1">
      <c r="D264" s="4"/>
    </row>
    <row r="265" spans="4:4" s="2" customFormat="1">
      <c r="D265" s="4"/>
    </row>
    <row r="266" spans="4:4" s="2" customFormat="1">
      <c r="D266" s="4"/>
    </row>
    <row r="267" spans="4:4" s="2" customFormat="1">
      <c r="D267" s="4"/>
    </row>
    <row r="268" spans="4:4" s="2" customFormat="1">
      <c r="D268" s="4"/>
    </row>
    <row r="269" spans="4:4" s="2" customFormat="1">
      <c r="D269" s="4"/>
    </row>
    <row r="270" spans="4:4" s="2" customFormat="1">
      <c r="D270" s="4"/>
    </row>
    <row r="271" spans="4:4" s="2" customFormat="1">
      <c r="D271" s="4"/>
    </row>
    <row r="272" spans="4:4" s="2" customFormat="1">
      <c r="D272" s="4"/>
    </row>
    <row r="273" spans="4:4" s="2" customFormat="1">
      <c r="D273" s="4"/>
    </row>
    <row r="274" spans="4:4" s="2" customFormat="1">
      <c r="D274" s="4"/>
    </row>
    <row r="275" spans="4:4" s="2" customFormat="1">
      <c r="D275" s="4"/>
    </row>
    <row r="276" spans="4:4" s="2" customFormat="1">
      <c r="D276" s="4"/>
    </row>
    <row r="277" spans="4:4" s="2" customFormat="1">
      <c r="D277" s="4"/>
    </row>
    <row r="278" spans="4:4" s="2" customFormat="1">
      <c r="D278" s="4"/>
    </row>
    <row r="279" spans="4:4" s="2" customFormat="1">
      <c r="D279" s="4"/>
    </row>
    <row r="280" spans="4:4" s="2" customFormat="1">
      <c r="D280" s="4"/>
    </row>
    <row r="281" spans="4:4" s="2" customFormat="1">
      <c r="D281" s="4"/>
    </row>
    <row r="282" spans="4:4" s="2" customFormat="1">
      <c r="D282" s="4"/>
    </row>
    <row r="283" spans="4:4" s="2" customFormat="1">
      <c r="D283" s="4"/>
    </row>
    <row r="284" spans="4:4" s="2" customFormat="1">
      <c r="D284" s="4"/>
    </row>
    <row r="285" spans="4:4" s="2" customFormat="1">
      <c r="D285" s="4"/>
    </row>
    <row r="286" spans="4:4" s="2" customFormat="1">
      <c r="D286" s="4"/>
    </row>
    <row r="287" spans="4:4" s="2" customFormat="1">
      <c r="D287" s="4"/>
    </row>
    <row r="288" spans="4:4" s="2" customFormat="1">
      <c r="D288" s="4"/>
    </row>
    <row r="289" spans="4:4" s="2" customFormat="1">
      <c r="D289" s="4"/>
    </row>
    <row r="290" spans="4:4" s="2" customFormat="1">
      <c r="D290" s="4"/>
    </row>
    <row r="291" spans="4:4" s="2" customFormat="1">
      <c r="D291" s="4"/>
    </row>
    <row r="292" spans="4:4" s="2" customFormat="1">
      <c r="D292" s="4"/>
    </row>
  </sheetData>
  <customSheetViews>
    <customSheetView guid="{7B16C737-BE61-4FCE-B866-FE84979AFE0E}" scale="70" showPageBreaks="1" printArea="1" hiddenRows="1" hiddenColumns="1">
      <pane ySplit="6" topLeftCell="A31" activePane="bottomLeft" state="frozen"/>
      <selection pane="bottomLeft" activeCell="L34" sqref="L34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orientation="portrait" r:id="rId1"/>
    </customSheetView>
    <customSheetView guid="{BFD252D0-1479-43EA-8958-AC1BAC91DEE6}" scale="70" showPageBreaks="1" printArea="1" hiddenRows="1" view="pageBreakPreview">
      <pane ySplit="6" topLeftCell="A31" activePane="bottomLeft" state="frozen"/>
      <selection pane="bottomLeft" activeCell="E43" sqref="E43:E45"/>
      <pageMargins left="0.23622047244094491" right="0.23622047244094491" top="0.74803149606299213" bottom="0.74803149606299213" header="0.31496062992125984" footer="0.31496062992125984"/>
      <printOptions horizontalCentered="1"/>
      <pageSetup paperSize="9" scale="50" orientation="portrait" r:id="rId2"/>
    </customSheetView>
    <customSheetView guid="{0D31A162-4486-4820-B225-62489B765053}" scale="70" hiddenRows="1">
      <pane ySplit="6" topLeftCell="A34" activePane="bottomLeft" state="frozen"/>
      <selection pane="bottomLeft" activeCell="C56" sqref="C56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orientation="portrait" r:id="rId3"/>
    </customSheetView>
    <customSheetView guid="{EFB06C5F-43BA-41FE-AAB0-49BFBCE33A22}" scale="70" showPageBreaks="1" printArea="1" hiddenRows="1" view="pageBreakPreview">
      <pane ySplit="6" topLeftCell="A32" activePane="bottomLeft" state="frozen"/>
      <selection pane="bottomLeft" activeCell="F39" sqref="F39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4"/>
    </customSheetView>
    <customSheetView guid="{3DBCC7F6-0610-4003-9A60-07F150CB3426}" scale="70" showPageBreaks="1" printArea="1" hiddenRows="1" hiddenColumns="1">
      <pane ySplit="6" topLeftCell="A7" activePane="bottomLeft" state="frozen"/>
      <selection pane="bottomLeft" activeCell="N43" sqref="N43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orientation="portrait" r:id="rId5"/>
    </customSheetView>
    <customSheetView guid="{83D54992-A535-406A-9478-DC57C8BA58D4}" scale="70" showPageBreaks="1" printArea="1" hiddenRows="1" hiddenColumns="1" view="pageBreakPreview">
      <pane ySplit="6" topLeftCell="A34" activePane="bottomLeft" state="frozen"/>
      <selection pane="bottomLeft" activeCell="D46" sqref="D46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6"/>
    </customSheetView>
    <customSheetView guid="{661622AA-B21F-4604-9B3F-F81F38DC209B}" scale="70" showPageBreaks="1" printArea="1" hiddenRows="1" hiddenColumns="1" view="pageBreakPreview">
      <pane ySplit="6" topLeftCell="A38" activePane="bottomLeft" state="frozen"/>
      <selection pane="bottomLeft" activeCell="F44" sqref="F44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7"/>
    </customSheetView>
    <customSheetView guid="{E50BB9E0-3E09-400E-8641-CF775024C9CB}" scale="70" showPageBreaks="1" printArea="1" hiddenRows="1" hiddenColumns="1" view="pageBreakPreview">
      <pane ySplit="6" topLeftCell="A31" activePane="bottomLeft" state="frozen"/>
      <selection pane="bottomLeft" activeCell="D49" sqref="D49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8"/>
    </customSheetView>
    <customSheetView guid="{D99802B0-A0F7-4CFF-9BD8-E17F25B18040}" scale="70" showPageBreaks="1" printArea="1" hiddenRows="1" hiddenColumns="1" view="pageBreakPreview">
      <pane ySplit="6" topLeftCell="A25" activePane="bottomLeft" state="frozen"/>
      <selection pane="bottomLeft" activeCell="S50" sqref="S50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9"/>
    </customSheetView>
    <customSheetView guid="{E71743B1-99EC-43B9-AF86-BA2CF4494F29}" scale="70" showPageBreaks="1" printArea="1" hiddenRows="1" hiddenColumns="1" view="pageBreakPreview">
      <pane ySplit="6" topLeftCell="A37" activePane="bottomLeft" state="frozen"/>
      <selection pane="bottomLeft" activeCell="D49" sqref="D49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10"/>
    </customSheetView>
    <customSheetView guid="{5E7ED7E8-90FB-4EF2-8943-B32950E48A0F}" scale="70" showPageBreaks="1" printArea="1" hiddenRows="1" hiddenColumns="1" view="pageBreakPreview">
      <pane ySplit="6" topLeftCell="A7" activePane="bottomLeft" state="frozen"/>
      <selection pane="bottomLeft" activeCell="M32" sqref="M32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11"/>
    </customSheetView>
    <customSheetView guid="{7FA96766-AEF9-454A-BF09-9B513C82B60D}" scale="70" showPageBreaks="1" printArea="1" hiddenRows="1" hiddenColumns="1" view="pageBreakPreview">
      <pane ySplit="6" topLeftCell="A7" activePane="bottomLeft" state="frozen"/>
      <selection pane="bottomLeft" activeCell="E49" sqref="E49"/>
      <pageMargins left="0.23622047244094491" right="0.23622047244094491" top="0.74803149606299213" bottom="0.74803149606299213" header="0.31496062992125984" footer="0.31496062992125984"/>
      <printOptions horizontalCentered="1"/>
      <pageSetup paperSize="9" scale="60" orientation="portrait" r:id="rId12"/>
    </customSheetView>
    <customSheetView guid="{3FB5B8B5-8BFC-4277-AFEA-DF0D1490908A}" scale="70" showPageBreaks="1" printArea="1" hiddenRows="1" hiddenColumns="1">
      <pane ySplit="6" topLeftCell="A16" activePane="bottomLeft" state="frozen"/>
      <selection pane="bottomLeft" activeCell="G42" sqref="G42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orientation="portrait" r:id="rId13"/>
    </customSheetView>
  </customSheetViews>
  <mergeCells count="7">
    <mergeCell ref="A2:G2"/>
    <mergeCell ref="A3:G3"/>
    <mergeCell ref="A5:A6"/>
    <mergeCell ref="B5:B6"/>
    <mergeCell ref="C5:C6"/>
    <mergeCell ref="D5:D6"/>
    <mergeCell ref="E5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01.01.2023 отч</vt:lpstr>
      <vt:lpstr>'на 01.01.2023 отч'!Область_печати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yarkeeva</dc:creator>
  <cp:lastModifiedBy>yarkeeva</cp:lastModifiedBy>
  <cp:lastPrinted>2023-03-29T06:18:05Z</cp:lastPrinted>
  <dcterms:created xsi:type="dcterms:W3CDTF">2020-03-18T12:38:18Z</dcterms:created>
  <dcterms:modified xsi:type="dcterms:W3CDTF">2023-05-18T06:43:01Z</dcterms:modified>
</cp:coreProperties>
</file>